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etformin in EC paper\final\ther\"/>
    </mc:Choice>
  </mc:AlternateContent>
  <bookViews>
    <workbookView xWindow="0" yWindow="0" windowWidth="19200" windowHeight="6468"/>
  </bookViews>
  <sheets>
    <sheet name="Figure 8A" sheetId="9" r:id="rId1"/>
    <sheet name="Figure 8B " sheetId="7" r:id="rId2"/>
    <sheet name="Figure 8C" sheetId="8" r:id="rId3"/>
  </sheets>
  <definedNames>
    <definedName name="_xlnm._FilterDatabase" localSheetId="1" hidden="1">'Figure 8B '!$A$10:$AK$10</definedName>
    <definedName name="_xlnm._FilterDatabase" localSheetId="2" hidden="1">'Figure 8C'!$A$10:$AH$10</definedName>
    <definedName name="_xlnm.Print_Area" localSheetId="0">'Figure 8A'!$A$1:$J$253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82" i="8" l="1"/>
  <c r="AC182" i="8"/>
  <c r="T182" i="8"/>
  <c r="S182" i="8"/>
  <c r="L182" i="8"/>
  <c r="K182" i="8"/>
  <c r="AD181" i="8"/>
  <c r="AC181" i="8"/>
  <c r="T181" i="8"/>
  <c r="S181" i="8"/>
  <c r="L181" i="8"/>
  <c r="K181" i="8"/>
  <c r="AD180" i="8"/>
  <c r="AC180" i="8"/>
  <c r="T180" i="8"/>
  <c r="S180" i="8"/>
  <c r="L180" i="8"/>
  <c r="K180" i="8"/>
  <c r="AD179" i="8"/>
  <c r="AC179" i="8"/>
  <c r="T179" i="8"/>
  <c r="S179" i="8"/>
  <c r="L179" i="8"/>
  <c r="K179" i="8"/>
  <c r="AD178" i="8"/>
  <c r="AC178" i="8"/>
  <c r="T178" i="8"/>
  <c r="S178" i="8"/>
  <c r="L178" i="8"/>
  <c r="K178" i="8"/>
  <c r="AD177" i="8"/>
  <c r="AC177" i="8"/>
  <c r="T177" i="8"/>
  <c r="S177" i="8"/>
  <c r="L177" i="8"/>
  <c r="K177" i="8"/>
  <c r="AD176" i="8"/>
  <c r="AC176" i="8"/>
  <c r="T176" i="8"/>
  <c r="S176" i="8"/>
  <c r="L176" i="8"/>
  <c r="K176" i="8"/>
  <c r="AD175" i="8"/>
  <c r="AC175" i="8"/>
  <c r="T175" i="8"/>
  <c r="S175" i="8"/>
  <c r="L175" i="8"/>
  <c r="K175" i="8"/>
  <c r="AD174" i="8"/>
  <c r="AC174" i="8"/>
  <c r="T174" i="8"/>
  <c r="S174" i="8"/>
  <c r="L174" i="8"/>
  <c r="K174" i="8"/>
  <c r="AD173" i="8"/>
  <c r="AC173" i="8"/>
  <c r="T173" i="8"/>
  <c r="S173" i="8"/>
  <c r="L173" i="8"/>
  <c r="K173" i="8"/>
  <c r="AD172" i="8"/>
  <c r="AC172" i="8"/>
  <c r="T172" i="8"/>
  <c r="S172" i="8"/>
  <c r="L172" i="8"/>
  <c r="K172" i="8"/>
  <c r="AD171" i="8"/>
  <c r="AC171" i="8"/>
  <c r="T171" i="8"/>
  <c r="S171" i="8"/>
  <c r="L171" i="8"/>
  <c r="K171" i="8"/>
  <c r="AD170" i="8"/>
  <c r="AC170" i="8"/>
  <c r="T170" i="8"/>
  <c r="S170" i="8"/>
  <c r="L170" i="8"/>
  <c r="K170" i="8"/>
  <c r="AD169" i="8"/>
  <c r="AC169" i="8"/>
  <c r="T169" i="8"/>
  <c r="S169" i="8"/>
  <c r="L169" i="8"/>
  <c r="K169" i="8"/>
  <c r="AD168" i="8"/>
  <c r="AC168" i="8"/>
  <c r="T168" i="8"/>
  <c r="S168" i="8"/>
  <c r="L168" i="8"/>
  <c r="K168" i="8"/>
  <c r="AD167" i="8"/>
  <c r="AC167" i="8"/>
  <c r="T167" i="8"/>
  <c r="S167" i="8"/>
  <c r="L167" i="8"/>
  <c r="K167" i="8"/>
  <c r="AD166" i="8"/>
  <c r="AC166" i="8"/>
  <c r="T166" i="8"/>
  <c r="S166" i="8"/>
  <c r="L166" i="8"/>
  <c r="K166" i="8"/>
  <c r="AD165" i="8"/>
  <c r="AC165" i="8"/>
  <c r="T165" i="8"/>
  <c r="S165" i="8"/>
  <c r="L165" i="8"/>
  <c r="K165" i="8"/>
  <c r="AD164" i="8"/>
  <c r="AC164" i="8"/>
  <c r="T164" i="8"/>
  <c r="S164" i="8"/>
  <c r="L164" i="8"/>
  <c r="K164" i="8"/>
  <c r="AD163" i="8"/>
  <c r="AC163" i="8"/>
  <c r="T163" i="8"/>
  <c r="S163" i="8"/>
  <c r="L163" i="8"/>
  <c r="K163" i="8"/>
  <c r="AD162" i="8"/>
  <c r="AC162" i="8"/>
  <c r="T162" i="8"/>
  <c r="S162" i="8"/>
  <c r="L162" i="8"/>
  <c r="K162" i="8"/>
  <c r="AD161" i="8"/>
  <c r="AC161" i="8"/>
  <c r="T161" i="8"/>
  <c r="S161" i="8"/>
  <c r="L161" i="8"/>
  <c r="K161" i="8"/>
  <c r="AD160" i="8"/>
  <c r="AC160" i="8"/>
  <c r="T160" i="8"/>
  <c r="S160" i="8"/>
  <c r="L160" i="8"/>
  <c r="K160" i="8"/>
  <c r="AD159" i="8"/>
  <c r="AC159" i="8"/>
  <c r="T159" i="8"/>
  <c r="S159" i="8"/>
  <c r="L159" i="8"/>
  <c r="K159" i="8"/>
  <c r="AD158" i="8"/>
  <c r="AC158" i="8"/>
  <c r="T158" i="8"/>
  <c r="S158" i="8"/>
  <c r="L158" i="8"/>
  <c r="K158" i="8"/>
  <c r="AD157" i="8"/>
  <c r="AC157" i="8"/>
  <c r="T157" i="8"/>
  <c r="S157" i="8"/>
  <c r="L157" i="8"/>
  <c r="K157" i="8"/>
  <c r="AD156" i="8"/>
  <c r="AC156" i="8"/>
  <c r="T156" i="8"/>
  <c r="S156" i="8"/>
  <c r="L156" i="8"/>
  <c r="K156" i="8"/>
  <c r="AD155" i="8"/>
  <c r="AC155" i="8"/>
  <c r="T155" i="8"/>
  <c r="S155" i="8"/>
  <c r="L155" i="8"/>
  <c r="K155" i="8"/>
  <c r="AD154" i="8"/>
  <c r="AC154" i="8"/>
  <c r="T154" i="8"/>
  <c r="S154" i="8"/>
  <c r="L154" i="8"/>
  <c r="K154" i="8"/>
  <c r="AD153" i="8"/>
  <c r="AC153" i="8"/>
  <c r="T153" i="8"/>
  <c r="S153" i="8"/>
  <c r="L153" i="8"/>
  <c r="K153" i="8"/>
  <c r="AD152" i="8"/>
  <c r="AC152" i="8"/>
  <c r="T152" i="8"/>
  <c r="S152" i="8"/>
  <c r="L152" i="8"/>
  <c r="K152" i="8"/>
  <c r="AD151" i="8"/>
  <c r="AC151" i="8"/>
  <c r="T151" i="8"/>
  <c r="S151" i="8"/>
  <c r="L151" i="8"/>
  <c r="K151" i="8"/>
  <c r="AD150" i="8"/>
  <c r="AC150" i="8"/>
  <c r="T150" i="8"/>
  <c r="S150" i="8"/>
  <c r="L150" i="8"/>
  <c r="K150" i="8"/>
  <c r="AD149" i="8"/>
  <c r="AC149" i="8"/>
  <c r="T149" i="8"/>
  <c r="S149" i="8"/>
  <c r="L149" i="8"/>
  <c r="K149" i="8"/>
  <c r="AD148" i="8"/>
  <c r="AC148" i="8"/>
  <c r="T148" i="8"/>
  <c r="S148" i="8"/>
  <c r="L148" i="8"/>
  <c r="K148" i="8"/>
  <c r="AD147" i="8"/>
  <c r="AC147" i="8"/>
  <c r="T147" i="8"/>
  <c r="S147" i="8"/>
  <c r="L147" i="8"/>
  <c r="K147" i="8"/>
  <c r="AD146" i="8"/>
  <c r="AC146" i="8"/>
  <c r="T146" i="8"/>
  <c r="S146" i="8"/>
  <c r="L146" i="8"/>
  <c r="K146" i="8"/>
  <c r="AD145" i="8"/>
  <c r="AC145" i="8"/>
  <c r="T145" i="8"/>
  <c r="S145" i="8"/>
  <c r="L145" i="8"/>
  <c r="K145" i="8"/>
  <c r="AD144" i="8"/>
  <c r="AC144" i="8"/>
  <c r="T144" i="8"/>
  <c r="S144" i="8"/>
  <c r="L144" i="8"/>
  <c r="K144" i="8"/>
  <c r="AD143" i="8"/>
  <c r="AC143" i="8"/>
  <c r="T143" i="8"/>
  <c r="S143" i="8"/>
  <c r="L143" i="8"/>
  <c r="K143" i="8"/>
  <c r="AD142" i="8"/>
  <c r="AC142" i="8"/>
  <c r="T142" i="8"/>
  <c r="S142" i="8"/>
  <c r="L142" i="8"/>
  <c r="K142" i="8"/>
  <c r="AD141" i="8"/>
  <c r="AC141" i="8"/>
  <c r="T141" i="8"/>
  <c r="S141" i="8"/>
  <c r="L141" i="8"/>
  <c r="K141" i="8"/>
  <c r="AD140" i="8"/>
  <c r="AC140" i="8"/>
  <c r="T140" i="8"/>
  <c r="S140" i="8"/>
  <c r="L140" i="8"/>
  <c r="K140" i="8"/>
  <c r="AD139" i="8"/>
  <c r="AC139" i="8"/>
  <c r="T139" i="8"/>
  <c r="S139" i="8"/>
  <c r="L139" i="8"/>
  <c r="K139" i="8"/>
  <c r="AD138" i="8"/>
  <c r="AC138" i="8"/>
  <c r="T138" i="8"/>
  <c r="S138" i="8"/>
  <c r="L138" i="8"/>
  <c r="K138" i="8"/>
  <c r="AD137" i="8"/>
  <c r="AC137" i="8"/>
  <c r="T137" i="8"/>
  <c r="S137" i="8"/>
  <c r="L137" i="8"/>
  <c r="K137" i="8"/>
  <c r="AD136" i="8"/>
  <c r="AC136" i="8"/>
  <c r="T136" i="8"/>
  <c r="S136" i="8"/>
  <c r="L136" i="8"/>
  <c r="K136" i="8"/>
  <c r="AD135" i="8"/>
  <c r="AC135" i="8"/>
  <c r="T135" i="8"/>
  <c r="S135" i="8"/>
  <c r="L135" i="8"/>
  <c r="K135" i="8"/>
  <c r="AD134" i="8"/>
  <c r="AC134" i="8"/>
  <c r="T134" i="8"/>
  <c r="S134" i="8"/>
  <c r="L134" i="8"/>
  <c r="K134" i="8"/>
  <c r="AD133" i="8"/>
  <c r="AC133" i="8"/>
  <c r="T133" i="8"/>
  <c r="S133" i="8"/>
  <c r="L133" i="8"/>
  <c r="K133" i="8"/>
  <c r="AD132" i="8"/>
  <c r="AC132" i="8"/>
  <c r="T132" i="8"/>
  <c r="S132" i="8"/>
  <c r="L132" i="8"/>
  <c r="K132" i="8"/>
  <c r="AD131" i="8"/>
  <c r="AC131" i="8"/>
  <c r="T131" i="8"/>
  <c r="S131" i="8"/>
  <c r="L131" i="8"/>
  <c r="K131" i="8"/>
  <c r="AD130" i="8"/>
  <c r="AC130" i="8"/>
  <c r="T130" i="8"/>
  <c r="S130" i="8"/>
  <c r="L130" i="8"/>
  <c r="K130" i="8"/>
  <c r="AD129" i="8"/>
  <c r="AC129" i="8"/>
  <c r="T129" i="8"/>
  <c r="S129" i="8"/>
  <c r="L129" i="8"/>
  <c r="K129" i="8"/>
  <c r="AD128" i="8"/>
  <c r="AC128" i="8"/>
  <c r="T128" i="8"/>
  <c r="S128" i="8"/>
  <c r="L128" i="8"/>
  <c r="K128" i="8"/>
  <c r="AD127" i="8"/>
  <c r="AC127" i="8"/>
  <c r="T127" i="8"/>
  <c r="S127" i="8"/>
  <c r="L127" i="8"/>
  <c r="K127" i="8"/>
  <c r="AD126" i="8"/>
  <c r="AC126" i="8"/>
  <c r="T126" i="8"/>
  <c r="S126" i="8"/>
  <c r="L126" i="8"/>
  <c r="K126" i="8"/>
  <c r="AD125" i="8"/>
  <c r="AC125" i="8"/>
  <c r="T125" i="8"/>
  <c r="S125" i="8"/>
  <c r="L125" i="8"/>
  <c r="K125" i="8"/>
  <c r="AD124" i="8"/>
  <c r="AC124" i="8"/>
  <c r="T124" i="8"/>
  <c r="S124" i="8"/>
  <c r="L124" i="8"/>
  <c r="K124" i="8"/>
  <c r="AD123" i="8"/>
  <c r="AC123" i="8"/>
  <c r="T123" i="8"/>
  <c r="S123" i="8"/>
  <c r="L123" i="8"/>
  <c r="K123" i="8"/>
  <c r="AD122" i="8"/>
  <c r="AC122" i="8"/>
  <c r="T122" i="8"/>
  <c r="S122" i="8"/>
  <c r="L122" i="8"/>
  <c r="K122" i="8"/>
  <c r="AD121" i="8"/>
  <c r="AC121" i="8"/>
  <c r="T121" i="8"/>
  <c r="S121" i="8"/>
  <c r="L121" i="8"/>
  <c r="K121" i="8"/>
  <c r="AD120" i="8"/>
  <c r="AC120" i="8"/>
  <c r="T120" i="8"/>
  <c r="S120" i="8"/>
  <c r="L120" i="8"/>
  <c r="K120" i="8"/>
  <c r="AD119" i="8"/>
  <c r="AC119" i="8"/>
  <c r="T119" i="8"/>
  <c r="S119" i="8"/>
  <c r="L119" i="8"/>
  <c r="K119" i="8"/>
  <c r="AD118" i="8"/>
  <c r="AC118" i="8"/>
  <c r="T118" i="8"/>
  <c r="S118" i="8"/>
  <c r="L118" i="8"/>
  <c r="K118" i="8"/>
  <c r="AD117" i="8"/>
  <c r="AC117" i="8"/>
  <c r="T117" i="8"/>
  <c r="S117" i="8"/>
  <c r="L117" i="8"/>
  <c r="K117" i="8"/>
  <c r="AD116" i="8"/>
  <c r="AC116" i="8"/>
  <c r="T116" i="8"/>
  <c r="S116" i="8"/>
  <c r="L116" i="8"/>
  <c r="K116" i="8"/>
  <c r="AD115" i="8"/>
  <c r="AC115" i="8"/>
  <c r="T115" i="8"/>
  <c r="S115" i="8"/>
  <c r="L115" i="8"/>
  <c r="K115" i="8"/>
  <c r="AD114" i="8"/>
  <c r="AC114" i="8"/>
  <c r="T114" i="8"/>
  <c r="S114" i="8"/>
  <c r="L114" i="8"/>
  <c r="K114" i="8"/>
  <c r="AD113" i="8"/>
  <c r="AC113" i="8"/>
  <c r="T113" i="8"/>
  <c r="S113" i="8"/>
  <c r="L113" i="8"/>
  <c r="K113" i="8"/>
  <c r="AD112" i="8"/>
  <c r="AC112" i="8"/>
  <c r="T112" i="8"/>
  <c r="S112" i="8"/>
  <c r="L112" i="8"/>
  <c r="K112" i="8"/>
  <c r="AD111" i="8"/>
  <c r="AC111" i="8"/>
  <c r="T111" i="8"/>
  <c r="S111" i="8"/>
  <c r="L111" i="8"/>
  <c r="K111" i="8"/>
  <c r="AD110" i="8"/>
  <c r="AC110" i="8"/>
  <c r="T110" i="8"/>
  <c r="S110" i="8"/>
  <c r="L110" i="8"/>
  <c r="K110" i="8"/>
  <c r="AD109" i="8"/>
  <c r="AC109" i="8"/>
  <c r="T109" i="8"/>
  <c r="S109" i="8"/>
  <c r="L109" i="8"/>
  <c r="K109" i="8"/>
  <c r="AD108" i="8"/>
  <c r="AC108" i="8"/>
  <c r="T108" i="8"/>
  <c r="S108" i="8"/>
  <c r="L108" i="8"/>
  <c r="K108" i="8"/>
  <c r="AD107" i="8"/>
  <c r="AC107" i="8"/>
  <c r="T107" i="8"/>
  <c r="S107" i="8"/>
  <c r="L107" i="8"/>
  <c r="K107" i="8"/>
  <c r="AD106" i="8"/>
  <c r="AC106" i="8"/>
  <c r="T106" i="8"/>
  <c r="S106" i="8"/>
  <c r="L106" i="8"/>
  <c r="K106" i="8"/>
  <c r="AD105" i="8"/>
  <c r="AC105" i="8"/>
  <c r="T105" i="8"/>
  <c r="S105" i="8"/>
  <c r="L105" i="8"/>
  <c r="K105" i="8"/>
  <c r="AD104" i="8"/>
  <c r="AC104" i="8"/>
  <c r="T104" i="8"/>
  <c r="S104" i="8"/>
  <c r="L104" i="8"/>
  <c r="K104" i="8"/>
  <c r="AD103" i="8"/>
  <c r="AC103" i="8"/>
  <c r="T103" i="8"/>
  <c r="S103" i="8"/>
  <c r="L103" i="8"/>
  <c r="K103" i="8"/>
  <c r="AD102" i="8"/>
  <c r="AC102" i="8"/>
  <c r="T102" i="8"/>
  <c r="S102" i="8"/>
  <c r="L102" i="8"/>
  <c r="K102" i="8"/>
  <c r="AD101" i="8"/>
  <c r="AC101" i="8"/>
  <c r="T101" i="8"/>
  <c r="S101" i="8"/>
  <c r="L101" i="8"/>
  <c r="K101" i="8"/>
  <c r="AD100" i="8"/>
  <c r="AC100" i="8"/>
  <c r="T100" i="8"/>
  <c r="S100" i="8"/>
  <c r="L100" i="8"/>
  <c r="K100" i="8"/>
  <c r="AD99" i="8"/>
  <c r="AC99" i="8"/>
  <c r="T99" i="8"/>
  <c r="S99" i="8"/>
  <c r="L99" i="8"/>
  <c r="K99" i="8"/>
  <c r="AD98" i="8"/>
  <c r="AC98" i="8"/>
  <c r="T98" i="8"/>
  <c r="S98" i="8"/>
  <c r="L98" i="8"/>
  <c r="K98" i="8"/>
  <c r="AD97" i="8"/>
  <c r="AC97" i="8"/>
  <c r="T97" i="8"/>
  <c r="S97" i="8"/>
  <c r="L97" i="8"/>
  <c r="K97" i="8"/>
  <c r="AD96" i="8"/>
  <c r="AC96" i="8"/>
  <c r="T96" i="8"/>
  <c r="S96" i="8"/>
  <c r="L96" i="8"/>
  <c r="K96" i="8"/>
  <c r="AD95" i="8"/>
  <c r="AC95" i="8"/>
  <c r="T95" i="8"/>
  <c r="S95" i="8"/>
  <c r="L95" i="8"/>
  <c r="K95" i="8"/>
  <c r="AD94" i="8"/>
  <c r="AC94" i="8"/>
  <c r="T94" i="8"/>
  <c r="S94" i="8"/>
  <c r="L94" i="8"/>
  <c r="K94" i="8"/>
  <c r="AD93" i="8"/>
  <c r="AC93" i="8"/>
  <c r="T93" i="8"/>
  <c r="S93" i="8"/>
  <c r="L93" i="8"/>
  <c r="K93" i="8"/>
  <c r="AD92" i="8"/>
  <c r="AC92" i="8"/>
  <c r="T92" i="8"/>
  <c r="S92" i="8"/>
  <c r="L92" i="8"/>
  <c r="K92" i="8"/>
  <c r="AD91" i="8"/>
  <c r="AC91" i="8"/>
  <c r="T91" i="8"/>
  <c r="S91" i="8"/>
  <c r="L91" i="8"/>
  <c r="K91" i="8"/>
  <c r="AD90" i="8"/>
  <c r="AC90" i="8"/>
  <c r="T90" i="8"/>
  <c r="S90" i="8"/>
  <c r="L90" i="8"/>
  <c r="K90" i="8"/>
  <c r="AD89" i="8"/>
  <c r="AC89" i="8"/>
  <c r="T89" i="8"/>
  <c r="S89" i="8"/>
  <c r="L89" i="8"/>
  <c r="K89" i="8"/>
  <c r="AD88" i="8"/>
  <c r="AC88" i="8"/>
  <c r="T88" i="8"/>
  <c r="S88" i="8"/>
  <c r="L88" i="8"/>
  <c r="K88" i="8"/>
  <c r="AD87" i="8"/>
  <c r="AC87" i="8"/>
  <c r="T87" i="8"/>
  <c r="S87" i="8"/>
  <c r="L87" i="8"/>
  <c r="K87" i="8"/>
  <c r="AD86" i="8"/>
  <c r="AC86" i="8"/>
  <c r="T86" i="8"/>
  <c r="S86" i="8"/>
  <c r="L86" i="8"/>
  <c r="K86" i="8"/>
  <c r="AD85" i="8"/>
  <c r="AC85" i="8"/>
  <c r="T85" i="8"/>
  <c r="S85" i="8"/>
  <c r="L85" i="8"/>
  <c r="K85" i="8"/>
  <c r="AD84" i="8"/>
  <c r="AC84" i="8"/>
  <c r="T84" i="8"/>
  <c r="S84" i="8"/>
  <c r="L84" i="8"/>
  <c r="K84" i="8"/>
  <c r="AD83" i="8"/>
  <c r="AC83" i="8"/>
  <c r="T83" i="8"/>
  <c r="S83" i="8"/>
  <c r="L83" i="8"/>
  <c r="K83" i="8"/>
  <c r="AD82" i="8"/>
  <c r="AC82" i="8"/>
  <c r="T82" i="8"/>
  <c r="S82" i="8"/>
  <c r="L82" i="8"/>
  <c r="K82" i="8"/>
  <c r="AD81" i="8"/>
  <c r="AC81" i="8"/>
  <c r="T81" i="8"/>
  <c r="S81" i="8"/>
  <c r="L81" i="8"/>
  <c r="K81" i="8"/>
  <c r="AD80" i="8"/>
  <c r="AC80" i="8"/>
  <c r="T80" i="8"/>
  <c r="S80" i="8"/>
  <c r="L80" i="8"/>
  <c r="K80" i="8"/>
  <c r="AD79" i="8"/>
  <c r="AC79" i="8"/>
  <c r="T79" i="8"/>
  <c r="S79" i="8"/>
  <c r="L79" i="8"/>
  <c r="K79" i="8"/>
  <c r="AD78" i="8"/>
  <c r="AC78" i="8"/>
  <c r="T78" i="8"/>
  <c r="S78" i="8"/>
  <c r="L78" i="8"/>
  <c r="K78" i="8"/>
  <c r="AD77" i="8"/>
  <c r="AC77" i="8"/>
  <c r="T77" i="8"/>
  <c r="S77" i="8"/>
  <c r="L77" i="8"/>
  <c r="K77" i="8"/>
  <c r="AD76" i="8"/>
  <c r="AC76" i="8"/>
  <c r="T76" i="8"/>
  <c r="S76" i="8"/>
  <c r="L76" i="8"/>
  <c r="K76" i="8"/>
  <c r="AD75" i="8"/>
  <c r="AC75" i="8"/>
  <c r="T75" i="8"/>
  <c r="S75" i="8"/>
  <c r="L75" i="8"/>
  <c r="K75" i="8"/>
  <c r="AD74" i="8"/>
  <c r="AC74" i="8"/>
  <c r="T74" i="8"/>
  <c r="S74" i="8"/>
  <c r="L74" i="8"/>
  <c r="K74" i="8"/>
  <c r="AD73" i="8"/>
  <c r="AC73" i="8"/>
  <c r="T73" i="8"/>
  <c r="S73" i="8"/>
  <c r="L73" i="8"/>
  <c r="K73" i="8"/>
  <c r="AD72" i="8"/>
  <c r="AC72" i="8"/>
  <c r="T72" i="8"/>
  <c r="S72" i="8"/>
  <c r="L72" i="8"/>
  <c r="K72" i="8"/>
  <c r="AD71" i="8"/>
  <c r="AC71" i="8"/>
  <c r="T71" i="8"/>
  <c r="S71" i="8"/>
  <c r="L71" i="8"/>
  <c r="K71" i="8"/>
  <c r="AD70" i="8"/>
  <c r="AC70" i="8"/>
  <c r="T70" i="8"/>
  <c r="S70" i="8"/>
  <c r="L70" i="8"/>
  <c r="K70" i="8"/>
  <c r="AD69" i="8"/>
  <c r="AC69" i="8"/>
  <c r="T69" i="8"/>
  <c r="S69" i="8"/>
  <c r="L69" i="8"/>
  <c r="K69" i="8"/>
  <c r="AD68" i="8"/>
  <c r="AC68" i="8"/>
  <c r="T68" i="8"/>
  <c r="S68" i="8"/>
  <c r="L68" i="8"/>
  <c r="K68" i="8"/>
  <c r="AD67" i="8"/>
  <c r="AC67" i="8"/>
  <c r="T67" i="8"/>
  <c r="S67" i="8"/>
  <c r="L67" i="8"/>
  <c r="K67" i="8"/>
  <c r="AD66" i="8"/>
  <c r="AC66" i="8"/>
  <c r="T66" i="8"/>
  <c r="S66" i="8"/>
  <c r="L66" i="8"/>
  <c r="K66" i="8"/>
  <c r="AD65" i="8"/>
  <c r="AC65" i="8"/>
  <c r="T65" i="8"/>
  <c r="S65" i="8"/>
  <c r="L65" i="8"/>
  <c r="K65" i="8"/>
  <c r="AD64" i="8"/>
  <c r="AC64" i="8"/>
  <c r="T64" i="8"/>
  <c r="S64" i="8"/>
  <c r="L64" i="8"/>
  <c r="K64" i="8"/>
  <c r="AD63" i="8"/>
  <c r="AC63" i="8"/>
  <c r="T63" i="8"/>
  <c r="S63" i="8"/>
  <c r="L63" i="8"/>
  <c r="K63" i="8"/>
  <c r="AD62" i="8"/>
  <c r="AC62" i="8"/>
  <c r="T62" i="8"/>
  <c r="S62" i="8"/>
  <c r="L62" i="8"/>
  <c r="K62" i="8"/>
  <c r="AD61" i="8"/>
  <c r="AC61" i="8"/>
  <c r="T61" i="8"/>
  <c r="S61" i="8"/>
  <c r="L61" i="8"/>
  <c r="K61" i="8"/>
  <c r="AD60" i="8"/>
  <c r="AC60" i="8"/>
  <c r="T60" i="8"/>
  <c r="S60" i="8"/>
  <c r="L60" i="8"/>
  <c r="K60" i="8"/>
  <c r="AD59" i="8"/>
  <c r="AC59" i="8"/>
  <c r="T59" i="8"/>
  <c r="S59" i="8"/>
  <c r="L59" i="8"/>
  <c r="K59" i="8"/>
  <c r="AD58" i="8"/>
  <c r="AC58" i="8"/>
  <c r="T58" i="8"/>
  <c r="S58" i="8"/>
  <c r="L58" i="8"/>
  <c r="K58" i="8"/>
  <c r="AD57" i="8"/>
  <c r="AC57" i="8"/>
  <c r="T57" i="8"/>
  <c r="S57" i="8"/>
  <c r="L57" i="8"/>
  <c r="K57" i="8"/>
  <c r="AD56" i="8"/>
  <c r="AC56" i="8"/>
  <c r="T56" i="8"/>
  <c r="S56" i="8"/>
  <c r="L56" i="8"/>
  <c r="K56" i="8"/>
  <c r="AD55" i="8"/>
  <c r="AC55" i="8"/>
  <c r="T55" i="8"/>
  <c r="S55" i="8"/>
  <c r="L55" i="8"/>
  <c r="K55" i="8"/>
  <c r="AD54" i="8"/>
  <c r="AC54" i="8"/>
  <c r="T54" i="8"/>
  <c r="S54" i="8"/>
  <c r="L54" i="8"/>
  <c r="K54" i="8"/>
  <c r="AD53" i="8"/>
  <c r="AC53" i="8"/>
  <c r="T53" i="8"/>
  <c r="S53" i="8"/>
  <c r="L53" i="8"/>
  <c r="K53" i="8"/>
  <c r="AD52" i="8"/>
  <c r="AC52" i="8"/>
  <c r="T52" i="8"/>
  <c r="S52" i="8"/>
  <c r="L52" i="8"/>
  <c r="K52" i="8"/>
  <c r="AD51" i="8"/>
  <c r="AC51" i="8"/>
  <c r="T51" i="8"/>
  <c r="S51" i="8"/>
  <c r="L51" i="8"/>
  <c r="K51" i="8"/>
  <c r="AD50" i="8"/>
  <c r="AC50" i="8"/>
  <c r="T50" i="8"/>
  <c r="S50" i="8"/>
  <c r="L50" i="8"/>
  <c r="K50" i="8"/>
  <c r="AD49" i="8"/>
  <c r="AC49" i="8"/>
  <c r="T49" i="8"/>
  <c r="S49" i="8"/>
  <c r="L49" i="8"/>
  <c r="K49" i="8"/>
  <c r="AD48" i="8"/>
  <c r="AC48" i="8"/>
  <c r="T48" i="8"/>
  <c r="S48" i="8"/>
  <c r="L48" i="8"/>
  <c r="K48" i="8"/>
  <c r="AD47" i="8"/>
  <c r="AC47" i="8"/>
  <c r="T47" i="8"/>
  <c r="S47" i="8"/>
  <c r="L47" i="8"/>
  <c r="K47" i="8"/>
  <c r="AD46" i="8"/>
  <c r="AC46" i="8"/>
  <c r="T46" i="8"/>
  <c r="S46" i="8"/>
  <c r="L46" i="8"/>
  <c r="K46" i="8"/>
  <c r="AD45" i="8"/>
  <c r="AC45" i="8"/>
  <c r="T45" i="8"/>
  <c r="S45" i="8"/>
  <c r="L45" i="8"/>
  <c r="K45" i="8"/>
  <c r="AD44" i="8"/>
  <c r="AC44" i="8"/>
  <c r="T44" i="8"/>
  <c r="S44" i="8"/>
  <c r="L44" i="8"/>
  <c r="K44" i="8"/>
  <c r="AD43" i="8"/>
  <c r="AC43" i="8"/>
  <c r="T43" i="8"/>
  <c r="S43" i="8"/>
  <c r="L43" i="8"/>
  <c r="K43" i="8"/>
  <c r="AD42" i="8"/>
  <c r="AC42" i="8"/>
  <c r="T42" i="8"/>
  <c r="S42" i="8"/>
  <c r="L42" i="8"/>
  <c r="K42" i="8"/>
  <c r="AD41" i="8"/>
  <c r="AC41" i="8"/>
  <c r="T41" i="8"/>
  <c r="S41" i="8"/>
  <c r="L41" i="8"/>
  <c r="K41" i="8"/>
  <c r="AD40" i="8"/>
  <c r="AC40" i="8"/>
  <c r="T40" i="8"/>
  <c r="S40" i="8"/>
  <c r="L40" i="8"/>
  <c r="K40" i="8"/>
  <c r="AD39" i="8"/>
  <c r="AC39" i="8"/>
  <c r="T39" i="8"/>
  <c r="S39" i="8"/>
  <c r="L39" i="8"/>
  <c r="K39" i="8"/>
  <c r="AD38" i="8"/>
  <c r="AC38" i="8"/>
  <c r="T38" i="8"/>
  <c r="S38" i="8"/>
  <c r="L38" i="8"/>
  <c r="K38" i="8"/>
  <c r="AD37" i="8"/>
  <c r="AC37" i="8"/>
  <c r="T37" i="8"/>
  <c r="S37" i="8"/>
  <c r="L37" i="8"/>
  <c r="K37" i="8"/>
  <c r="AD36" i="8"/>
  <c r="AC36" i="8"/>
  <c r="T36" i="8"/>
  <c r="S36" i="8"/>
  <c r="L36" i="8"/>
  <c r="K36" i="8"/>
  <c r="AD35" i="8"/>
  <c r="AC35" i="8"/>
  <c r="T35" i="8"/>
  <c r="S35" i="8"/>
  <c r="L35" i="8"/>
  <c r="K35" i="8"/>
  <c r="AD34" i="8"/>
  <c r="AC34" i="8"/>
  <c r="T34" i="8"/>
  <c r="S34" i="8"/>
  <c r="L34" i="8"/>
  <c r="K34" i="8"/>
  <c r="AD33" i="8"/>
  <c r="AC33" i="8"/>
  <c r="T33" i="8"/>
  <c r="S33" i="8"/>
  <c r="L33" i="8"/>
  <c r="K33" i="8"/>
  <c r="AD32" i="8"/>
  <c r="AC32" i="8"/>
  <c r="T32" i="8"/>
  <c r="S32" i="8"/>
  <c r="L32" i="8"/>
  <c r="K32" i="8"/>
  <c r="AD31" i="8"/>
  <c r="AC31" i="8"/>
  <c r="T31" i="8"/>
  <c r="S31" i="8"/>
  <c r="L31" i="8"/>
  <c r="K31" i="8"/>
  <c r="AD30" i="8"/>
  <c r="AC30" i="8"/>
  <c r="T30" i="8"/>
  <c r="S30" i="8"/>
  <c r="L30" i="8"/>
  <c r="K30" i="8"/>
  <c r="AD29" i="8"/>
  <c r="AC29" i="8"/>
  <c r="T29" i="8"/>
  <c r="S29" i="8"/>
  <c r="L29" i="8"/>
  <c r="K29" i="8"/>
  <c r="AD28" i="8"/>
  <c r="AC28" i="8"/>
  <c r="T28" i="8"/>
  <c r="S28" i="8"/>
  <c r="L28" i="8"/>
  <c r="K28" i="8"/>
  <c r="AD27" i="8"/>
  <c r="AC27" i="8"/>
  <c r="T27" i="8"/>
  <c r="S27" i="8"/>
  <c r="L27" i="8"/>
  <c r="K27" i="8"/>
  <c r="AD26" i="8"/>
  <c r="AC26" i="8"/>
  <c r="T26" i="8"/>
  <c r="S26" i="8"/>
  <c r="L26" i="8"/>
  <c r="K26" i="8"/>
  <c r="AD25" i="8"/>
  <c r="AC25" i="8"/>
  <c r="T25" i="8"/>
  <c r="S25" i="8"/>
  <c r="L25" i="8"/>
  <c r="K25" i="8"/>
  <c r="AD24" i="8"/>
  <c r="AC24" i="8"/>
  <c r="T24" i="8"/>
  <c r="S24" i="8"/>
  <c r="L24" i="8"/>
  <c r="K24" i="8"/>
  <c r="AD23" i="8"/>
  <c r="AC23" i="8"/>
  <c r="T23" i="8"/>
  <c r="S23" i="8"/>
  <c r="L23" i="8"/>
  <c r="K23" i="8"/>
  <c r="AD22" i="8"/>
  <c r="AC22" i="8"/>
  <c r="T22" i="8"/>
  <c r="S22" i="8"/>
  <c r="L22" i="8"/>
  <c r="K22" i="8"/>
  <c r="AD21" i="8"/>
  <c r="AC21" i="8"/>
  <c r="T21" i="8"/>
  <c r="S21" i="8"/>
  <c r="L21" i="8"/>
  <c r="K21" i="8"/>
  <c r="AD20" i="8"/>
  <c r="AC20" i="8"/>
  <c r="T20" i="8"/>
  <c r="S20" i="8"/>
  <c r="L20" i="8"/>
  <c r="K20" i="8"/>
  <c r="AD19" i="8"/>
  <c r="AC19" i="8"/>
  <c r="T19" i="8"/>
  <c r="S19" i="8"/>
  <c r="L19" i="8"/>
  <c r="K19" i="8"/>
  <c r="AD18" i="8"/>
  <c r="AC18" i="8"/>
  <c r="T18" i="8"/>
  <c r="S18" i="8"/>
  <c r="L18" i="8"/>
  <c r="K18" i="8"/>
  <c r="AD17" i="8"/>
  <c r="AC17" i="8"/>
  <c r="T17" i="8"/>
  <c r="S17" i="8"/>
  <c r="L17" i="8"/>
  <c r="K17" i="8"/>
  <c r="AD16" i="8"/>
  <c r="AC16" i="8"/>
  <c r="T16" i="8"/>
  <c r="S16" i="8"/>
  <c r="L16" i="8"/>
  <c r="K16" i="8"/>
  <c r="AD15" i="8"/>
  <c r="AC15" i="8"/>
  <c r="T15" i="8"/>
  <c r="S15" i="8"/>
  <c r="L15" i="8"/>
  <c r="K15" i="8"/>
  <c r="AD14" i="8"/>
  <c r="AC14" i="8"/>
  <c r="T14" i="8"/>
  <c r="S14" i="8"/>
  <c r="L14" i="8"/>
  <c r="K14" i="8"/>
  <c r="AD13" i="8"/>
  <c r="AC13" i="8"/>
  <c r="T13" i="8"/>
  <c r="S13" i="8"/>
  <c r="L13" i="8"/>
  <c r="K13" i="8"/>
  <c r="AD12" i="8"/>
  <c r="AC12" i="8"/>
  <c r="T12" i="8"/>
  <c r="S12" i="8"/>
  <c r="L12" i="8"/>
  <c r="K12" i="8"/>
  <c r="AD11" i="8"/>
  <c r="AC11" i="8"/>
  <c r="T11" i="8"/>
  <c r="S11" i="8"/>
  <c r="L11" i="8"/>
  <c r="K11" i="8"/>
  <c r="AD10" i="8"/>
  <c r="AC10" i="8"/>
  <c r="T10" i="8"/>
  <c r="S10" i="8"/>
  <c r="L10" i="8"/>
  <c r="K10" i="8"/>
  <c r="AD9" i="8"/>
  <c r="AC9" i="8"/>
  <c r="T9" i="8"/>
  <c r="S9" i="8"/>
  <c r="L9" i="8"/>
  <c r="K9" i="8"/>
  <c r="AD8" i="8"/>
  <c r="AC8" i="8"/>
  <c r="T8" i="8"/>
  <c r="S8" i="8"/>
  <c r="L8" i="8"/>
  <c r="K8" i="8"/>
  <c r="AD7" i="8"/>
  <c r="AC7" i="8"/>
  <c r="T7" i="8"/>
  <c r="S7" i="8"/>
  <c r="L7" i="8"/>
  <c r="K7" i="8"/>
  <c r="AD6" i="8"/>
  <c r="AC6" i="8"/>
  <c r="T6" i="8"/>
  <c r="S6" i="8"/>
  <c r="L6" i="8"/>
  <c r="K6" i="8"/>
  <c r="AD5" i="8"/>
  <c r="AC5" i="8"/>
  <c r="T5" i="8"/>
  <c r="S5" i="8"/>
  <c r="L5" i="8"/>
  <c r="K5" i="8"/>
  <c r="AD4" i="8"/>
  <c r="AC4" i="8"/>
  <c r="T4" i="8"/>
  <c r="S4" i="8"/>
  <c r="L4" i="8"/>
  <c r="K4" i="8"/>
  <c r="W182" i="8" l="1"/>
  <c r="W124" i="8"/>
  <c r="W156" i="8"/>
  <c r="W168" i="8"/>
  <c r="W177" i="8"/>
  <c r="V111" i="8"/>
  <c r="V114" i="8"/>
  <c r="AB26" i="8"/>
  <c r="W12" i="8"/>
  <c r="W14" i="8"/>
  <c r="W83" i="8"/>
  <c r="AB82" i="8"/>
  <c r="V12" i="8"/>
  <c r="AB20" i="8"/>
  <c r="AB43" i="8"/>
  <c r="AB74" i="8"/>
  <c r="W112" i="8"/>
  <c r="AB122" i="8"/>
  <c r="AB132" i="8"/>
  <c r="AB160" i="8"/>
  <c r="V182" i="8"/>
  <c r="W116" i="8"/>
  <c r="W5" i="8"/>
  <c r="W56" i="8"/>
  <c r="W6" i="8"/>
  <c r="V19" i="8"/>
  <c r="V20" i="8"/>
  <c r="W48" i="8"/>
  <c r="V168" i="8"/>
  <c r="V169" i="8"/>
  <c r="V176" i="8"/>
  <c r="V179" i="8"/>
  <c r="W26" i="8"/>
  <c r="V161" i="8"/>
  <c r="V163" i="8"/>
  <c r="AB30" i="8"/>
  <c r="V43" i="8"/>
  <c r="V47" i="8"/>
  <c r="W136" i="8"/>
  <c r="W149" i="8"/>
  <c r="W152" i="8"/>
  <c r="AB180" i="8"/>
  <c r="V6" i="8"/>
  <c r="AB38" i="8"/>
  <c r="W93" i="8"/>
  <c r="AB113" i="8"/>
  <c r="AB93" i="8"/>
  <c r="V102" i="8"/>
  <c r="V139" i="8"/>
  <c r="W170" i="8"/>
  <c r="W175" i="8"/>
  <c r="V30" i="8"/>
  <c r="V34" i="8"/>
  <c r="V44" i="8"/>
  <c r="W139" i="8"/>
  <c r="AB141" i="8"/>
  <c r="AB145" i="8"/>
  <c r="V162" i="8"/>
  <c r="W28" i="8"/>
  <c r="V134" i="8"/>
  <c r="V157" i="8"/>
  <c r="W167" i="8"/>
  <c r="W174" i="8"/>
  <c r="AB48" i="8"/>
  <c r="W97" i="8"/>
  <c r="V113" i="8"/>
  <c r="AB155" i="8"/>
  <c r="AB158" i="8"/>
  <c r="AB37" i="8"/>
  <c r="AB8" i="8"/>
  <c r="AB13" i="8"/>
  <c r="AB27" i="8"/>
  <c r="W89" i="8"/>
  <c r="AB94" i="8"/>
  <c r="AB150" i="8"/>
  <c r="AB159" i="8"/>
  <c r="V32" i="8"/>
  <c r="W82" i="8"/>
  <c r="AB25" i="8"/>
  <c r="AB44" i="8"/>
  <c r="AB67" i="8"/>
  <c r="AB71" i="8"/>
  <c r="AB76" i="8"/>
  <c r="AB7" i="8"/>
  <c r="V16" i="8"/>
  <c r="W8" i="8"/>
  <c r="V31" i="8"/>
  <c r="W75" i="8"/>
  <c r="W78" i="8"/>
  <c r="W79" i="8"/>
  <c r="AB80" i="8"/>
  <c r="V84" i="8"/>
  <c r="V145" i="8"/>
  <c r="AB147" i="8"/>
  <c r="V149" i="8"/>
  <c r="V160" i="8"/>
  <c r="V164" i="8"/>
  <c r="AB175" i="8"/>
  <c r="V23" i="8"/>
  <c r="W36" i="8"/>
  <c r="V118" i="8"/>
  <c r="W128" i="8"/>
  <c r="W151" i="8"/>
  <c r="AB50" i="8"/>
  <c r="AB129" i="8"/>
  <c r="AB138" i="8"/>
  <c r="AB140" i="8"/>
  <c r="AB148" i="8"/>
  <c r="AB178" i="8"/>
  <c r="AB10" i="8"/>
  <c r="AB15" i="8"/>
  <c r="AB19" i="8"/>
  <c r="AB21" i="8"/>
  <c r="V24" i="8"/>
  <c r="W39" i="8"/>
  <c r="AB61" i="8"/>
  <c r="W66" i="8"/>
  <c r="AB68" i="8"/>
  <c r="V70" i="8"/>
  <c r="W84" i="8"/>
  <c r="W85" i="8"/>
  <c r="V103" i="8"/>
  <c r="V120" i="8"/>
  <c r="AB143" i="8"/>
  <c r="W146" i="8"/>
  <c r="AB162" i="8"/>
  <c r="V18" i="8"/>
  <c r="W20" i="8"/>
  <c r="W57" i="8"/>
  <c r="W70" i="8"/>
  <c r="W91" i="8"/>
  <c r="W141" i="8"/>
  <c r="AB157" i="8"/>
  <c r="W9" i="8"/>
  <c r="V11" i="8"/>
  <c r="V38" i="8"/>
  <c r="V73" i="8"/>
  <c r="V90" i="8"/>
  <c r="V100" i="8"/>
  <c r="W133" i="8"/>
  <c r="W140" i="8"/>
  <c r="V152" i="8"/>
  <c r="V155" i="8"/>
  <c r="V158" i="8"/>
  <c r="V175" i="8"/>
  <c r="AB177" i="8"/>
  <c r="W178" i="8"/>
  <c r="W181" i="8"/>
  <c r="AB18" i="8"/>
  <c r="AB34" i="8"/>
  <c r="AB40" i="8"/>
  <c r="V42" i="8"/>
  <c r="V45" i="8"/>
  <c r="AB62" i="8"/>
  <c r="AB66" i="8"/>
  <c r="W73" i="8"/>
  <c r="AB77" i="8"/>
  <c r="AB95" i="8"/>
  <c r="AB98" i="8"/>
  <c r="AB103" i="8"/>
  <c r="V108" i="8"/>
  <c r="W121" i="8"/>
  <c r="AB131" i="8"/>
  <c r="AB156" i="8"/>
  <c r="V165" i="8"/>
  <c r="V5" i="8"/>
  <c r="V13" i="8"/>
  <c r="V61" i="8"/>
  <c r="V116" i="8"/>
  <c r="W132" i="8"/>
  <c r="W143" i="8"/>
  <c r="W147" i="8"/>
  <c r="V151" i="8"/>
  <c r="W159" i="8"/>
  <c r="V166" i="8"/>
  <c r="V172" i="8"/>
  <c r="V22" i="8"/>
  <c r="AB33" i="8"/>
  <c r="AB39" i="8"/>
  <c r="AB46" i="8"/>
  <c r="V49" i="8"/>
  <c r="AB55" i="8"/>
  <c r="AB65" i="8"/>
  <c r="W71" i="8"/>
  <c r="V81" i="8"/>
  <c r="AB83" i="8"/>
  <c r="AB90" i="8"/>
  <c r="AB110" i="8"/>
  <c r="AB125" i="8"/>
  <c r="AB127" i="8"/>
  <c r="V136" i="8"/>
  <c r="AB139" i="8"/>
  <c r="W157" i="8"/>
  <c r="W171" i="8"/>
  <c r="AB4" i="8"/>
  <c r="AB12" i="8"/>
  <c r="AB17" i="8"/>
  <c r="AB23" i="8"/>
  <c r="V25" i="8"/>
  <c r="V29" i="8"/>
  <c r="W49" i="8"/>
  <c r="V50" i="8"/>
  <c r="AB51" i="8"/>
  <c r="AB78" i="8"/>
  <c r="AB22" i="8"/>
  <c r="AB56" i="8"/>
  <c r="AB11" i="8"/>
  <c r="AB14" i="8"/>
  <c r="W23" i="8"/>
  <c r="AB31" i="8"/>
  <c r="AB36" i="8"/>
  <c r="V41" i="8"/>
  <c r="V48" i="8"/>
  <c r="V52" i="8"/>
  <c r="W54" i="8"/>
  <c r="V4" i="8"/>
  <c r="W7" i="8"/>
  <c r="V9" i="8"/>
  <c r="W15" i="8"/>
  <c r="V17" i="8"/>
  <c r="V28" i="8"/>
  <c r="AB29" i="8"/>
  <c r="AB35" i="8"/>
  <c r="V39" i="8"/>
  <c r="W40" i="8"/>
  <c r="W44" i="8"/>
  <c r="AB45" i="8"/>
  <c r="W52" i="8"/>
  <c r="V80" i="8"/>
  <c r="AB88" i="8"/>
  <c r="V7" i="8"/>
  <c r="W11" i="8"/>
  <c r="V15" i="8"/>
  <c r="V21" i="8"/>
  <c r="V37" i="8"/>
  <c r="V8" i="8"/>
  <c r="W10" i="8"/>
  <c r="V14" i="8"/>
  <c r="W27" i="8"/>
  <c r="V36" i="8"/>
  <c r="W45" i="8"/>
  <c r="W59" i="8"/>
  <c r="AB97" i="8"/>
  <c r="AB168" i="8"/>
  <c r="AB181" i="8"/>
  <c r="AB52" i="8"/>
  <c r="V54" i="8"/>
  <c r="W58" i="8"/>
  <c r="AB59" i="8"/>
  <c r="W64" i="8"/>
  <c r="W67" i="8"/>
  <c r="AB70" i="8"/>
  <c r="AB85" i="8"/>
  <c r="AB86" i="8"/>
  <c r="AB87" i="8"/>
  <c r="AB91" i="8"/>
  <c r="AB96" i="8"/>
  <c r="W98" i="8"/>
  <c r="AB99" i="8"/>
  <c r="AB105" i="8"/>
  <c r="V109" i="8"/>
  <c r="V112" i="8"/>
  <c r="W119" i="8"/>
  <c r="W126" i="8"/>
  <c r="W127" i="8"/>
  <c r="W131" i="8"/>
  <c r="V132" i="8"/>
  <c r="V133" i="8"/>
  <c r="AB136" i="8"/>
  <c r="AB137" i="8"/>
  <c r="AB153" i="8"/>
  <c r="V156" i="8"/>
  <c r="V58" i="8"/>
  <c r="W68" i="8"/>
  <c r="W94" i="8"/>
  <c r="V124" i="8"/>
  <c r="W155" i="8"/>
  <c r="V167" i="8"/>
  <c r="V171" i="8"/>
  <c r="V56" i="8"/>
  <c r="W88" i="8"/>
  <c r="W92" i="8"/>
  <c r="AB101" i="8"/>
  <c r="W106" i="8"/>
  <c r="W108" i="8"/>
  <c r="W114" i="8"/>
  <c r="AB116" i="8"/>
  <c r="AB117" i="8"/>
  <c r="W130" i="8"/>
  <c r="AB134" i="8"/>
  <c r="V138" i="8"/>
  <c r="V142" i="8"/>
  <c r="AB179" i="8"/>
  <c r="W55" i="8"/>
  <c r="AB58" i="8"/>
  <c r="V62" i="8"/>
  <c r="AB64" i="8"/>
  <c r="V92" i="8"/>
  <c r="V97" i="8"/>
  <c r="V107" i="8"/>
  <c r="W111" i="8"/>
  <c r="AB124" i="8"/>
  <c r="V131" i="8"/>
  <c r="AB133" i="8"/>
  <c r="V141" i="8"/>
  <c r="W142" i="8"/>
  <c r="AB152" i="8"/>
  <c r="V170" i="8"/>
  <c r="W87" i="8"/>
  <c r="W96" i="8"/>
  <c r="W110" i="8"/>
  <c r="V137" i="8"/>
  <c r="V140" i="8"/>
  <c r="V146" i="8"/>
  <c r="V159" i="8"/>
  <c r="W180" i="8"/>
  <c r="AB63" i="8"/>
  <c r="V65" i="8"/>
  <c r="W76" i="8"/>
  <c r="AB84" i="8"/>
  <c r="V96" i="8"/>
  <c r="V99" i="8"/>
  <c r="W101" i="8"/>
  <c r="V105" i="8"/>
  <c r="AB115" i="8"/>
  <c r="W117" i="8"/>
  <c r="W120" i="8"/>
  <c r="W134" i="8"/>
  <c r="W135" i="8"/>
  <c r="AB149" i="8"/>
  <c r="W150" i="8"/>
  <c r="AB154" i="8"/>
  <c r="AB166" i="8"/>
  <c r="AB170" i="8"/>
  <c r="V173" i="8"/>
  <c r="W179" i="8"/>
  <c r="W4" i="8"/>
  <c r="V10" i="8"/>
  <c r="W19" i="8"/>
  <c r="W22" i="8"/>
  <c r="V27" i="8"/>
  <c r="V40" i="8"/>
  <c r="V51" i="8"/>
  <c r="AB16" i="8"/>
  <c r="AB5" i="8"/>
  <c r="W13" i="8"/>
  <c r="V26" i="8"/>
  <c r="W34" i="8"/>
  <c r="V35" i="8"/>
  <c r="AB42" i="8"/>
  <c r="W43" i="8"/>
  <c r="AB47" i="8"/>
  <c r="W113" i="8"/>
  <c r="AB9" i="8"/>
  <c r="W16" i="8"/>
  <c r="AB24" i="8"/>
  <c r="AB28" i="8"/>
  <c r="W31" i="8"/>
  <c r="W32" i="8"/>
  <c r="AB41" i="8"/>
  <c r="W46" i="8"/>
  <c r="V53" i="8"/>
  <c r="AB6" i="8"/>
  <c r="W18" i="8"/>
  <c r="W25" i="8"/>
  <c r="W30" i="8"/>
  <c r="V33" i="8"/>
  <c r="W42" i="8"/>
  <c r="V46" i="8"/>
  <c r="W47" i="8"/>
  <c r="AB54" i="8"/>
  <c r="V95" i="8"/>
  <c r="W17" i="8"/>
  <c r="W21" i="8"/>
  <c r="W24" i="8"/>
  <c r="W29" i="8"/>
  <c r="V82" i="8"/>
  <c r="W100" i="8"/>
  <c r="V57" i="8"/>
  <c r="AB60" i="8"/>
  <c r="W63" i="8"/>
  <c r="V69" i="8"/>
  <c r="W74" i="8"/>
  <c r="V78" i="8"/>
  <c r="W90" i="8"/>
  <c r="W107" i="8"/>
  <c r="V110" i="8"/>
  <c r="V101" i="8"/>
  <c r="V55" i="8"/>
  <c r="V59" i="8"/>
  <c r="W61" i="8"/>
  <c r="V66" i="8"/>
  <c r="W72" i="8"/>
  <c r="V75" i="8"/>
  <c r="V79" i="8"/>
  <c r="AB109" i="8"/>
  <c r="AB49" i="8"/>
  <c r="W60" i="8"/>
  <c r="V85" i="8"/>
  <c r="W99" i="8"/>
  <c r="AB107" i="8"/>
  <c r="W62" i="8"/>
  <c r="W65" i="8"/>
  <c r="W77" i="8"/>
  <c r="W80" i="8"/>
  <c r="W81" i="8"/>
  <c r="W86" i="8"/>
  <c r="V88" i="8"/>
  <c r="V89" i="8"/>
  <c r="AB92" i="8"/>
  <c r="W95" i="8"/>
  <c r="V98" i="8"/>
  <c r="W102" i="8"/>
  <c r="V104" i="8"/>
  <c r="V106" i="8"/>
  <c r="AB108" i="8"/>
  <c r="W109" i="8"/>
  <c r="AB112" i="8"/>
  <c r="V127" i="8"/>
  <c r="V129" i="8"/>
  <c r="V130" i="8"/>
  <c r="W138" i="8"/>
  <c r="AB144" i="8"/>
  <c r="W164" i="8"/>
  <c r="W165" i="8"/>
  <c r="V174" i="8"/>
  <c r="W129" i="8"/>
  <c r="AB142" i="8"/>
  <c r="W145" i="8"/>
  <c r="AB151" i="8"/>
  <c r="W153" i="8"/>
  <c r="W154" i="8"/>
  <c r="W160" i="8"/>
  <c r="AB114" i="8"/>
  <c r="AB118" i="8"/>
  <c r="W69" i="8"/>
  <c r="AB72" i="8"/>
  <c r="V74" i="8"/>
  <c r="AB89" i="8"/>
  <c r="V91" i="8"/>
  <c r="AB102" i="8"/>
  <c r="W103" i="8"/>
  <c r="AB104" i="8"/>
  <c r="W115" i="8"/>
  <c r="AB120" i="8"/>
  <c r="V122" i="8"/>
  <c r="W163" i="8"/>
  <c r="W104" i="8"/>
  <c r="W105" i="8"/>
  <c r="V117" i="8"/>
  <c r="W118" i="8"/>
  <c r="W158" i="8"/>
  <c r="AB119" i="8"/>
  <c r="AB123" i="8"/>
  <c r="V128" i="8"/>
  <c r="W137" i="8"/>
  <c r="AB146" i="8"/>
  <c r="V153" i="8"/>
  <c r="V154" i="8"/>
  <c r="AB167" i="8"/>
  <c r="W173" i="8"/>
  <c r="W176" i="8"/>
  <c r="AB121" i="8"/>
  <c r="W123" i="8"/>
  <c r="W125" i="8"/>
  <c r="AB126" i="8"/>
  <c r="AB128" i="8"/>
  <c r="AB130" i="8"/>
  <c r="V147" i="8"/>
  <c r="W148" i="8"/>
  <c r="AB164" i="8"/>
  <c r="W166" i="8"/>
  <c r="AB182" i="8"/>
  <c r="W122" i="8"/>
  <c r="V123" i="8"/>
  <c r="V125" i="8"/>
  <c r="V135" i="8"/>
  <c r="V143" i="8"/>
  <c r="W144" i="8"/>
  <c r="W161" i="8"/>
  <c r="V181" i="8"/>
  <c r="AB173" i="8"/>
  <c r="AB32" i="8"/>
  <c r="W37" i="8"/>
  <c r="AB53" i="8"/>
  <c r="AB75" i="8"/>
  <c r="AB79" i="8"/>
  <c r="W50" i="8"/>
  <c r="W51" i="8"/>
  <c r="W53" i="8"/>
  <c r="AB73" i="8"/>
  <c r="W33" i="8"/>
  <c r="W35" i="8"/>
  <c r="W38" i="8"/>
  <c r="W41" i="8"/>
  <c r="AB57" i="8"/>
  <c r="AB81" i="8"/>
  <c r="AB69" i="8"/>
  <c r="AB100" i="8"/>
  <c r="AB106" i="8"/>
  <c r="V63" i="8"/>
  <c r="V67" i="8"/>
  <c r="V71" i="8"/>
  <c r="V76" i="8"/>
  <c r="V87" i="8"/>
  <c r="V93" i="8"/>
  <c r="V60" i="8"/>
  <c r="V64" i="8"/>
  <c r="V68" i="8"/>
  <c r="V72" i="8"/>
  <c r="V77" i="8"/>
  <c r="V83" i="8"/>
  <c r="V86" i="8"/>
  <c r="V94" i="8"/>
  <c r="V115" i="8"/>
  <c r="V119" i="8"/>
  <c r="V121" i="8"/>
  <c r="V126" i="8"/>
  <c r="AB135" i="8"/>
  <c r="AB111" i="8"/>
  <c r="AB165" i="8"/>
  <c r="AB163" i="8"/>
  <c r="AB161" i="8"/>
  <c r="W162" i="8"/>
  <c r="V144" i="8"/>
  <c r="V148" i="8"/>
  <c r="V150" i="8"/>
  <c r="AB171" i="8"/>
  <c r="AB176" i="8"/>
  <c r="AB172" i="8"/>
  <c r="W172" i="8"/>
  <c r="V177" i="8"/>
  <c r="W169" i="8"/>
  <c r="AB169" i="8"/>
  <c r="AB174" i="8"/>
  <c r="V178" i="8"/>
  <c r="V180" i="8"/>
  <c r="X182" i="8" l="1"/>
  <c r="Y182" i="8" s="1"/>
  <c r="Z182" i="8" s="1"/>
  <c r="X91" i="8"/>
  <c r="Y91" i="8" s="1"/>
  <c r="Z91" i="8" s="1"/>
  <c r="X111" i="8"/>
  <c r="Y111" i="8" s="1"/>
  <c r="Z111" i="8" s="1"/>
  <c r="X159" i="8"/>
  <c r="Y159" i="8" s="1"/>
  <c r="Z159" i="8" s="1"/>
  <c r="X26" i="8"/>
  <c r="Y26" i="8" s="1"/>
  <c r="Z26" i="8" s="1"/>
  <c r="X132" i="8"/>
  <c r="Y132" i="8" s="1"/>
  <c r="Z132" i="8" s="1"/>
  <c r="X109" i="8"/>
  <c r="Y109" i="8" s="1"/>
  <c r="Z109" i="8" s="1"/>
  <c r="X119" i="8"/>
  <c r="Y119" i="8" s="1"/>
  <c r="Z119" i="8" s="1"/>
  <c r="X164" i="8"/>
  <c r="Y164" i="8" s="1"/>
  <c r="Z164" i="8" s="1"/>
  <c r="X140" i="8"/>
  <c r="Y140" i="8" s="1"/>
  <c r="Z140" i="8" s="1"/>
  <c r="X166" i="8"/>
  <c r="Y166" i="8" s="1"/>
  <c r="Z166" i="8" s="1"/>
  <c r="X61" i="8"/>
  <c r="Y61" i="8" s="1"/>
  <c r="Z61" i="8" s="1"/>
  <c r="X124" i="8"/>
  <c r="Y124" i="8" s="1"/>
  <c r="Z124" i="8" s="1"/>
  <c r="X85" i="8"/>
  <c r="Y85" i="8" s="1"/>
  <c r="Z85" i="8" s="1"/>
  <c r="X171" i="8"/>
  <c r="Y171" i="8" s="1"/>
  <c r="Z171" i="8" s="1"/>
  <c r="X71" i="8"/>
  <c r="Y71" i="8" s="1"/>
  <c r="Z71" i="8" s="1"/>
  <c r="X162" i="8"/>
  <c r="Y162" i="8" s="1"/>
  <c r="Z162" i="8" s="1"/>
  <c r="X168" i="8"/>
  <c r="Y168" i="8" s="1"/>
  <c r="Z168" i="8" s="1"/>
  <c r="X116" i="8"/>
  <c r="Y116" i="8" s="1"/>
  <c r="Z116" i="8" s="1"/>
  <c r="X107" i="8"/>
  <c r="Y107" i="8" s="1"/>
  <c r="Z107" i="8" s="1"/>
  <c r="X156" i="8"/>
  <c r="Y156" i="8" s="1"/>
  <c r="Z156" i="8" s="1"/>
  <c r="X36" i="8"/>
  <c r="Y36" i="8" s="1"/>
  <c r="Z36" i="8" s="1"/>
  <c r="X128" i="8"/>
  <c r="Y128" i="8" s="1"/>
  <c r="Z128" i="8" s="1"/>
  <c r="X122" i="8"/>
  <c r="Y122" i="8" s="1"/>
  <c r="Z122" i="8" s="1"/>
  <c r="X163" i="8"/>
  <c r="Y163" i="8" s="1"/>
  <c r="Z163" i="8" s="1"/>
  <c r="X32" i="8"/>
  <c r="Y32" i="8" s="1"/>
  <c r="Z32" i="8" s="1"/>
  <c r="X112" i="8"/>
  <c r="Y112" i="8" s="1"/>
  <c r="Z112" i="8" s="1"/>
  <c r="X16" i="8"/>
  <c r="Y16" i="8" s="1"/>
  <c r="Z16" i="8" s="1"/>
  <c r="X56" i="8"/>
  <c r="Y56" i="8" s="1"/>
  <c r="Z56" i="8" s="1"/>
  <c r="X78" i="8"/>
  <c r="Y78" i="8" s="1"/>
  <c r="Z78" i="8" s="1"/>
  <c r="X121" i="8"/>
  <c r="Y121" i="8" s="1"/>
  <c r="Z121" i="8" s="1"/>
  <c r="X99" i="8"/>
  <c r="Y99" i="8" s="1"/>
  <c r="Z99" i="8" s="1"/>
  <c r="X68" i="8"/>
  <c r="Y68" i="8" s="1"/>
  <c r="Z68" i="8" s="1"/>
  <c r="X135" i="8"/>
  <c r="Y135" i="8" s="1"/>
  <c r="Z135" i="8" s="1"/>
  <c r="X143" i="8"/>
  <c r="Y143" i="8" s="1"/>
  <c r="Z143" i="8" s="1"/>
  <c r="X90" i="8"/>
  <c r="Y90" i="8" s="1"/>
  <c r="Z90" i="8" s="1"/>
  <c r="X43" i="8"/>
  <c r="Y43" i="8" s="1"/>
  <c r="Z43" i="8" s="1"/>
  <c r="X114" i="8"/>
  <c r="Y114" i="8" s="1"/>
  <c r="Z114" i="8" s="1"/>
  <c r="X172" i="8"/>
  <c r="Y172" i="8" s="1"/>
  <c r="Z172" i="8" s="1"/>
  <c r="X38" i="8"/>
  <c r="Y38" i="8" s="1"/>
  <c r="Z38" i="8" s="1"/>
  <c r="X88" i="8"/>
  <c r="Y88" i="8" s="1"/>
  <c r="Z88" i="8" s="1"/>
  <c r="X133" i="8"/>
  <c r="Y133" i="8" s="1"/>
  <c r="Z133" i="8" s="1"/>
  <c r="X14" i="8"/>
  <c r="Y14" i="8" s="1"/>
  <c r="Z14" i="8" s="1"/>
  <c r="X9" i="8"/>
  <c r="Y9" i="8" s="1"/>
  <c r="Z9" i="8" s="1"/>
  <c r="X47" i="8"/>
  <c r="Y47" i="8" s="1"/>
  <c r="Z47" i="8" s="1"/>
  <c r="X11" i="8"/>
  <c r="Y11" i="8" s="1"/>
  <c r="Z11" i="8" s="1"/>
  <c r="X12" i="8"/>
  <c r="Y12" i="8" s="1"/>
  <c r="Z12" i="8" s="1"/>
  <c r="X31" i="8"/>
  <c r="Y31" i="8" s="1"/>
  <c r="Z31" i="8" s="1"/>
  <c r="X97" i="8"/>
  <c r="Y97" i="8" s="1"/>
  <c r="Z97" i="8" s="1"/>
  <c r="X170" i="8"/>
  <c r="Y170" i="8" s="1"/>
  <c r="Z170" i="8" s="1"/>
  <c r="X20" i="8"/>
  <c r="Y20" i="8" s="1"/>
  <c r="Z20" i="8" s="1"/>
  <c r="X39" i="8"/>
  <c r="Y39" i="8" s="1"/>
  <c r="Z39" i="8" s="1"/>
  <c r="X94" i="8"/>
  <c r="Y94" i="8" s="1"/>
  <c r="Z94" i="8" s="1"/>
  <c r="X65" i="8"/>
  <c r="Y65" i="8" s="1"/>
  <c r="Z65" i="8" s="1"/>
  <c r="X108" i="8"/>
  <c r="Y108" i="8" s="1"/>
  <c r="Z108" i="8" s="1"/>
  <c r="X161" i="8"/>
  <c r="Y161" i="8" s="1"/>
  <c r="Z161" i="8" s="1"/>
  <c r="X134" i="8"/>
  <c r="Y134" i="8" s="1"/>
  <c r="Z134" i="8" s="1"/>
  <c r="X174" i="8"/>
  <c r="Y174" i="8" s="1"/>
  <c r="Z174" i="8" s="1"/>
  <c r="X100" i="8"/>
  <c r="Y100" i="8" s="1"/>
  <c r="Z100" i="8" s="1"/>
  <c r="X177" i="8"/>
  <c r="Y177" i="8" s="1"/>
  <c r="Z177" i="8" s="1"/>
  <c r="X147" i="8"/>
  <c r="Y147" i="8" s="1"/>
  <c r="Z147" i="8" s="1"/>
  <c r="X21" i="8"/>
  <c r="Y21" i="8" s="1"/>
  <c r="Z21" i="8" s="1"/>
  <c r="X42" i="8"/>
  <c r="Y42" i="8" s="1"/>
  <c r="Z42" i="8" s="1"/>
  <c r="X136" i="8"/>
  <c r="Y136" i="8" s="1"/>
  <c r="Z136" i="8" s="1"/>
  <c r="X149" i="8"/>
  <c r="Y149" i="8" s="1"/>
  <c r="Z149" i="8" s="1"/>
  <c r="X181" i="8"/>
  <c r="Y181" i="8" s="1"/>
  <c r="Z181" i="8" s="1"/>
  <c r="X105" i="8"/>
  <c r="Y105" i="8" s="1"/>
  <c r="Z105" i="8" s="1"/>
  <c r="X13" i="8"/>
  <c r="Y13" i="8" s="1"/>
  <c r="Z13" i="8" s="1"/>
  <c r="X152" i="8"/>
  <c r="Y152" i="8" s="1"/>
  <c r="Z152" i="8" s="1"/>
  <c r="X87" i="8"/>
  <c r="Y87" i="8" s="1"/>
  <c r="Z87" i="8" s="1"/>
  <c r="X83" i="8"/>
  <c r="Y83" i="8" s="1"/>
  <c r="Z83" i="8" s="1"/>
  <c r="X76" i="8"/>
  <c r="Y76" i="8" s="1"/>
  <c r="Z76" i="8" s="1"/>
  <c r="X54" i="8"/>
  <c r="Y54" i="8" s="1"/>
  <c r="Z54" i="8" s="1"/>
  <c r="X169" i="8"/>
  <c r="Y169" i="8" s="1"/>
  <c r="Z169" i="8" s="1"/>
  <c r="X75" i="8"/>
  <c r="Y75" i="8" s="1"/>
  <c r="Z75" i="8" s="1"/>
  <c r="X160" i="8"/>
  <c r="Y160" i="8" s="1"/>
  <c r="Z160" i="8" s="1"/>
  <c r="X176" i="8"/>
  <c r="Y176" i="8" s="1"/>
  <c r="Z176" i="8" s="1"/>
  <c r="X6" i="8"/>
  <c r="Y6" i="8" s="1"/>
  <c r="Z6" i="8" s="1"/>
  <c r="X113" i="8"/>
  <c r="Y113" i="8" s="1"/>
  <c r="Z113" i="8" s="1"/>
  <c r="X27" i="8"/>
  <c r="Y27" i="8" s="1"/>
  <c r="Z27" i="8" s="1"/>
  <c r="X48" i="8"/>
  <c r="Y48" i="8" s="1"/>
  <c r="Z48" i="8" s="1"/>
  <c r="X151" i="8"/>
  <c r="Y151" i="8" s="1"/>
  <c r="Z151" i="8" s="1"/>
  <c r="X64" i="8"/>
  <c r="Y64" i="8" s="1"/>
  <c r="Z64" i="8" s="1"/>
  <c r="X173" i="8"/>
  <c r="Y173" i="8" s="1"/>
  <c r="Z173" i="8" s="1"/>
  <c r="X165" i="8"/>
  <c r="Y165" i="8" s="1"/>
  <c r="Z165" i="8" s="1"/>
  <c r="X89" i="8"/>
  <c r="Y89" i="8" s="1"/>
  <c r="Z89" i="8" s="1"/>
  <c r="X18" i="8"/>
  <c r="Y18" i="8" s="1"/>
  <c r="Z18" i="8" s="1"/>
  <c r="X59" i="8"/>
  <c r="Y59" i="8" s="1"/>
  <c r="Z59" i="8" s="1"/>
  <c r="X167" i="8"/>
  <c r="Y167" i="8" s="1"/>
  <c r="Z167" i="8" s="1"/>
  <c r="X19" i="8"/>
  <c r="Y19" i="8" s="1"/>
  <c r="Z19" i="8" s="1"/>
  <c r="X5" i="8"/>
  <c r="Y5" i="8" s="1"/>
  <c r="Z5" i="8" s="1"/>
  <c r="X63" i="8"/>
  <c r="Y63" i="8" s="1"/>
  <c r="Z63" i="8" s="1"/>
  <c r="X98" i="8"/>
  <c r="Y98" i="8" s="1"/>
  <c r="Z98" i="8" s="1"/>
  <c r="X179" i="8"/>
  <c r="Y179" i="8" s="1"/>
  <c r="Z179" i="8" s="1"/>
  <c r="X120" i="8"/>
  <c r="Y120" i="8" s="1"/>
  <c r="Z120" i="8" s="1"/>
  <c r="X155" i="8"/>
  <c r="Y155" i="8" s="1"/>
  <c r="Z155" i="8" s="1"/>
  <c r="X84" i="8"/>
  <c r="Y84" i="8" s="1"/>
  <c r="Z84" i="8" s="1"/>
  <c r="X103" i="8"/>
  <c r="Y103" i="8" s="1"/>
  <c r="Z103" i="8" s="1"/>
  <c r="X127" i="8"/>
  <c r="Y127" i="8" s="1"/>
  <c r="Z127" i="8" s="1"/>
  <c r="X102" i="8"/>
  <c r="Y102" i="8" s="1"/>
  <c r="Z102" i="8" s="1"/>
  <c r="X139" i="8"/>
  <c r="Y139" i="8" s="1"/>
  <c r="Z139" i="8" s="1"/>
  <c r="X44" i="8"/>
  <c r="Y44" i="8" s="1"/>
  <c r="Z44" i="8" s="1"/>
  <c r="X28" i="8"/>
  <c r="Y28" i="8" s="1"/>
  <c r="Z28" i="8" s="1"/>
  <c r="X82" i="8"/>
  <c r="Y82" i="8" s="1"/>
  <c r="Z82" i="8" s="1"/>
  <c r="X22" i="8"/>
  <c r="Y22" i="8" s="1"/>
  <c r="Z22" i="8" s="1"/>
  <c r="X146" i="8"/>
  <c r="Y146" i="8" s="1"/>
  <c r="Z146" i="8" s="1"/>
  <c r="X79" i="8"/>
  <c r="Y79" i="8" s="1"/>
  <c r="Z79" i="8" s="1"/>
  <c r="X8" i="8"/>
  <c r="Y8" i="8" s="1"/>
  <c r="Z8" i="8" s="1"/>
  <c r="X137" i="8"/>
  <c r="Y137" i="8" s="1"/>
  <c r="Z137" i="8" s="1"/>
  <c r="X117" i="8"/>
  <c r="Y117" i="8" s="1"/>
  <c r="Z117" i="8" s="1"/>
  <c r="X15" i="8"/>
  <c r="Y15" i="8" s="1"/>
  <c r="Z15" i="8" s="1"/>
  <c r="X17" i="8"/>
  <c r="Y17" i="8" s="1"/>
  <c r="Z17" i="8" s="1"/>
  <c r="X67" i="8"/>
  <c r="Y67" i="8" s="1"/>
  <c r="Z67" i="8" s="1"/>
  <c r="X34" i="8"/>
  <c r="Y34" i="8" s="1"/>
  <c r="Z34" i="8" s="1"/>
  <c r="X23" i="8"/>
  <c r="Y23" i="8" s="1"/>
  <c r="Z23" i="8" s="1"/>
  <c r="X145" i="8"/>
  <c r="Y145" i="8" s="1"/>
  <c r="Z145" i="8" s="1"/>
  <c r="X80" i="8"/>
  <c r="Y80" i="8" s="1"/>
  <c r="Z80" i="8" s="1"/>
  <c r="X125" i="8"/>
  <c r="Y125" i="8" s="1"/>
  <c r="Z125" i="8" s="1"/>
  <c r="X66" i="8"/>
  <c r="Y66" i="8" s="1"/>
  <c r="Z66" i="8" s="1"/>
  <c r="X157" i="8"/>
  <c r="Y157" i="8" s="1"/>
  <c r="Z157" i="8" s="1"/>
  <c r="X49" i="8"/>
  <c r="Y49" i="8" s="1"/>
  <c r="Z49" i="8" s="1"/>
  <c r="X41" i="8"/>
  <c r="Y41" i="8" s="1"/>
  <c r="Z41" i="8" s="1"/>
  <c r="X33" i="8"/>
  <c r="Y33" i="8" s="1"/>
  <c r="Z33" i="8" s="1"/>
  <c r="X10" i="8"/>
  <c r="Y10" i="8" s="1"/>
  <c r="Z10" i="8" s="1"/>
  <c r="X115" i="8"/>
  <c r="Y115" i="8" s="1"/>
  <c r="Z115" i="8" s="1"/>
  <c r="X51" i="8"/>
  <c r="Y51" i="8" s="1"/>
  <c r="Z51" i="8" s="1"/>
  <c r="X24" i="8"/>
  <c r="Y24" i="8" s="1"/>
  <c r="Z24" i="8" s="1"/>
  <c r="X25" i="8"/>
  <c r="Y25" i="8" s="1"/>
  <c r="Z25" i="8" s="1"/>
  <c r="X175" i="8"/>
  <c r="Y175" i="8" s="1"/>
  <c r="Z175" i="8" s="1"/>
  <c r="X93" i="8"/>
  <c r="Y93" i="8" s="1"/>
  <c r="Z93" i="8" s="1"/>
  <c r="X118" i="8"/>
  <c r="Y118" i="8" s="1"/>
  <c r="Z118" i="8" s="1"/>
  <c r="X138" i="8"/>
  <c r="Y138" i="8" s="1"/>
  <c r="Z138" i="8" s="1"/>
  <c r="X30" i="8"/>
  <c r="Y30" i="8" s="1"/>
  <c r="Z30" i="8" s="1"/>
  <c r="X141" i="8"/>
  <c r="Y141" i="8" s="1"/>
  <c r="Z141" i="8" s="1"/>
  <c r="X70" i="8"/>
  <c r="Y70" i="8" s="1"/>
  <c r="Z70" i="8" s="1"/>
  <c r="X142" i="8"/>
  <c r="Y142" i="8" s="1"/>
  <c r="Z142" i="8" s="1"/>
  <c r="X58" i="8"/>
  <c r="Y58" i="8" s="1"/>
  <c r="Z58" i="8" s="1"/>
  <c r="X73" i="8"/>
  <c r="Y73" i="8" s="1"/>
  <c r="Z73" i="8" s="1"/>
  <c r="X57" i="8"/>
  <c r="Y57" i="8" s="1"/>
  <c r="Z57" i="8" s="1"/>
  <c r="X45" i="8"/>
  <c r="Y45" i="8" s="1"/>
  <c r="Z45" i="8" s="1"/>
  <c r="X131" i="8"/>
  <c r="Y131" i="8" s="1"/>
  <c r="Z131" i="8" s="1"/>
  <c r="X69" i="8"/>
  <c r="Y69" i="8" s="1"/>
  <c r="Z69" i="8" s="1"/>
  <c r="X60" i="8"/>
  <c r="Y60" i="8" s="1"/>
  <c r="Z60" i="8" s="1"/>
  <c r="X55" i="8"/>
  <c r="Y55" i="8" s="1"/>
  <c r="Z55" i="8" s="1"/>
  <c r="X130" i="8"/>
  <c r="Y130" i="8" s="1"/>
  <c r="Z130" i="8" s="1"/>
  <c r="X178" i="8"/>
  <c r="Y178" i="8" s="1"/>
  <c r="Z178" i="8" s="1"/>
  <c r="X153" i="8"/>
  <c r="Y153" i="8" s="1"/>
  <c r="Z153" i="8" s="1"/>
  <c r="X104" i="8"/>
  <c r="Y104" i="8" s="1"/>
  <c r="Z104" i="8" s="1"/>
  <c r="X129" i="8"/>
  <c r="Y129" i="8" s="1"/>
  <c r="Z129" i="8" s="1"/>
  <c r="X29" i="8"/>
  <c r="Y29" i="8" s="1"/>
  <c r="Z29" i="8" s="1"/>
  <c r="X123" i="8"/>
  <c r="Y123" i="8" s="1"/>
  <c r="Z123" i="8" s="1"/>
  <c r="X158" i="8"/>
  <c r="Y158" i="8" s="1"/>
  <c r="Z158" i="8" s="1"/>
  <c r="X95" i="8"/>
  <c r="Y95" i="8" s="1"/>
  <c r="Z95" i="8" s="1"/>
  <c r="X52" i="8"/>
  <c r="Y52" i="8" s="1"/>
  <c r="Z52" i="8" s="1"/>
  <c r="X7" i="8"/>
  <c r="Y7" i="8" s="1"/>
  <c r="Z7" i="8" s="1"/>
  <c r="X150" i="8"/>
  <c r="Y150" i="8" s="1"/>
  <c r="Z150" i="8" s="1"/>
  <c r="X110" i="8"/>
  <c r="Y110" i="8" s="1"/>
  <c r="Z110" i="8" s="1"/>
  <c r="X148" i="8"/>
  <c r="Y148" i="8" s="1"/>
  <c r="Z148" i="8" s="1"/>
  <c r="X40" i="8"/>
  <c r="Y40" i="8" s="1"/>
  <c r="Z40" i="8" s="1"/>
  <c r="X144" i="8"/>
  <c r="Y144" i="8" s="1"/>
  <c r="Z144" i="8" s="1"/>
  <c r="X81" i="8"/>
  <c r="Y81" i="8" s="1"/>
  <c r="Z81" i="8" s="1"/>
  <c r="X180" i="8"/>
  <c r="Y180" i="8" s="1"/>
  <c r="Z180" i="8" s="1"/>
  <c r="X101" i="8"/>
  <c r="Y101" i="8" s="1"/>
  <c r="Z101" i="8" s="1"/>
  <c r="X50" i="8"/>
  <c r="Y50" i="8" s="1"/>
  <c r="Z50" i="8" s="1"/>
  <c r="X106" i="8"/>
  <c r="Y106" i="8" s="1"/>
  <c r="Z106" i="8" s="1"/>
  <c r="X126" i="8"/>
  <c r="Y126" i="8" s="1"/>
  <c r="Z126" i="8" s="1"/>
  <c r="X53" i="8"/>
  <c r="Y53" i="8" s="1"/>
  <c r="Z53" i="8" s="1"/>
  <c r="X62" i="8"/>
  <c r="Y62" i="8" s="1"/>
  <c r="Z62" i="8" s="1"/>
  <c r="X92" i="8"/>
  <c r="Y92" i="8" s="1"/>
  <c r="Z92" i="8" s="1"/>
  <c r="X37" i="8"/>
  <c r="Y37" i="8" s="1"/>
  <c r="Z37" i="8" s="1"/>
  <c r="X4" i="8"/>
  <c r="Y4" i="8" s="1"/>
  <c r="Z4" i="8" s="1"/>
  <c r="X96" i="8"/>
  <c r="Y96" i="8" s="1"/>
  <c r="Z96" i="8" s="1"/>
  <c r="X72" i="8"/>
  <c r="Y72" i="8" s="1"/>
  <c r="Z72" i="8" s="1"/>
  <c r="X35" i="8"/>
  <c r="Y35" i="8" s="1"/>
  <c r="Z35" i="8" s="1"/>
  <c r="X154" i="8"/>
  <c r="Y154" i="8" s="1"/>
  <c r="Z154" i="8" s="1"/>
  <c r="X74" i="8"/>
  <c r="Y74" i="8" s="1"/>
  <c r="Z74" i="8" s="1"/>
  <c r="X46" i="8"/>
  <c r="Y46" i="8" s="1"/>
  <c r="Z46" i="8" s="1"/>
  <c r="X86" i="8"/>
  <c r="Y86" i="8" s="1"/>
  <c r="Z86" i="8" s="1"/>
  <c r="X77" i="8"/>
  <c r="Y77" i="8" s="1"/>
  <c r="Z77" i="8" s="1"/>
  <c r="AE99" i="7" l="1"/>
  <c r="AD99" i="7"/>
  <c r="T92" i="7"/>
  <c r="S92" i="7"/>
  <c r="W92" i="7" s="1"/>
  <c r="L92" i="7"/>
  <c r="K92" i="7"/>
  <c r="AE98" i="7"/>
  <c r="AD98" i="7"/>
  <c r="T91" i="7"/>
  <c r="S91" i="7"/>
  <c r="L91" i="7"/>
  <c r="V91" i="7" s="1"/>
  <c r="K91" i="7"/>
  <c r="AE97" i="7"/>
  <c r="AD97" i="7"/>
  <c r="AB90" i="7"/>
  <c r="T90" i="7"/>
  <c r="S90" i="7"/>
  <c r="L90" i="7"/>
  <c r="K90" i="7"/>
  <c r="AE96" i="7"/>
  <c r="AD96" i="7"/>
  <c r="T89" i="7"/>
  <c r="S89" i="7"/>
  <c r="L89" i="7"/>
  <c r="V89" i="7" s="1"/>
  <c r="K89" i="7"/>
  <c r="AE95" i="7"/>
  <c r="AB88" i="7" s="1"/>
  <c r="AD95" i="7"/>
  <c r="T88" i="7"/>
  <c r="S88" i="7"/>
  <c r="L88" i="7"/>
  <c r="K88" i="7"/>
  <c r="AE94" i="7"/>
  <c r="AD94" i="7"/>
  <c r="T87" i="7"/>
  <c r="S87" i="7"/>
  <c r="L87" i="7"/>
  <c r="K87" i="7"/>
  <c r="AE93" i="7"/>
  <c r="AD93" i="7"/>
  <c r="T86" i="7"/>
  <c r="S86" i="7"/>
  <c r="W86" i="7" s="1"/>
  <c r="L86" i="7"/>
  <c r="K86" i="7"/>
  <c r="AE92" i="7"/>
  <c r="AD92" i="7"/>
  <c r="T85" i="7"/>
  <c r="S85" i="7"/>
  <c r="L85" i="7"/>
  <c r="K85" i="7"/>
  <c r="AE91" i="7"/>
  <c r="AB84" i="7" s="1"/>
  <c r="AD91" i="7"/>
  <c r="T84" i="7"/>
  <c r="S84" i="7"/>
  <c r="L84" i="7"/>
  <c r="K84" i="7"/>
  <c r="AE90" i="7"/>
  <c r="AD90" i="7"/>
  <c r="T83" i="7"/>
  <c r="S83" i="7"/>
  <c r="L83" i="7"/>
  <c r="K83" i="7"/>
  <c r="W83" i="7" s="1"/>
  <c r="AE89" i="7"/>
  <c r="AB82" i="7" s="1"/>
  <c r="AD89" i="7"/>
  <c r="T82" i="7"/>
  <c r="S82" i="7"/>
  <c r="W82" i="7" s="1"/>
  <c r="L82" i="7"/>
  <c r="K82" i="7"/>
  <c r="AE88" i="7"/>
  <c r="AD88" i="7"/>
  <c r="T81" i="7"/>
  <c r="S81" i="7"/>
  <c r="L81" i="7"/>
  <c r="K81" i="7"/>
  <c r="W81" i="7" s="1"/>
  <c r="AE87" i="7"/>
  <c r="AB80" i="7" s="1"/>
  <c r="AD87" i="7"/>
  <c r="T80" i="7"/>
  <c r="S80" i="7"/>
  <c r="L80" i="7"/>
  <c r="K80" i="7"/>
  <c r="AE86" i="7"/>
  <c r="AD86" i="7"/>
  <c r="T79" i="7"/>
  <c r="S79" i="7"/>
  <c r="L79" i="7"/>
  <c r="K79" i="7"/>
  <c r="W79" i="7" s="1"/>
  <c r="AE85" i="7"/>
  <c r="AD85" i="7"/>
  <c r="T78" i="7"/>
  <c r="S78" i="7"/>
  <c r="W78" i="7" s="1"/>
  <c r="L78" i="7"/>
  <c r="K78" i="7"/>
  <c r="AE84" i="7"/>
  <c r="AD84" i="7"/>
  <c r="T77" i="7"/>
  <c r="S77" i="7"/>
  <c r="L77" i="7"/>
  <c r="V77" i="7" s="1"/>
  <c r="K77" i="7"/>
  <c r="W77" i="7" s="1"/>
  <c r="AE83" i="7"/>
  <c r="AD83" i="7"/>
  <c r="AB76" i="7"/>
  <c r="T76" i="7"/>
  <c r="S76" i="7"/>
  <c r="L76" i="7"/>
  <c r="K76" i="7"/>
  <c r="AE82" i="7"/>
  <c r="AB75" i="7" s="1"/>
  <c r="AD82" i="7"/>
  <c r="T75" i="7"/>
  <c r="S75" i="7"/>
  <c r="L75" i="7"/>
  <c r="K75" i="7"/>
  <c r="AE81" i="7"/>
  <c r="AD81" i="7"/>
  <c r="T74" i="7"/>
  <c r="S74" i="7"/>
  <c r="L74" i="7"/>
  <c r="K74" i="7"/>
  <c r="AE80" i="7"/>
  <c r="AD80" i="7"/>
  <c r="T73" i="7"/>
  <c r="S73" i="7"/>
  <c r="L73" i="7"/>
  <c r="V73" i="7" s="1"/>
  <c r="K73" i="7"/>
  <c r="AE79" i="7"/>
  <c r="AD79" i="7"/>
  <c r="AB72" i="7"/>
  <c r="T72" i="7"/>
  <c r="S72" i="7"/>
  <c r="L72" i="7"/>
  <c r="K72" i="7"/>
  <c r="AE78" i="7"/>
  <c r="AD78" i="7"/>
  <c r="T71" i="7"/>
  <c r="S71" i="7"/>
  <c r="L71" i="7"/>
  <c r="K71" i="7"/>
  <c r="AE77" i="7"/>
  <c r="AB70" i="7" s="1"/>
  <c r="AD77" i="7"/>
  <c r="T70" i="7"/>
  <c r="S70" i="7"/>
  <c r="L70" i="7"/>
  <c r="K70" i="7"/>
  <c r="AE76" i="7"/>
  <c r="AD76" i="7"/>
  <c r="T69" i="7"/>
  <c r="S69" i="7"/>
  <c r="L69" i="7"/>
  <c r="K69" i="7"/>
  <c r="AE75" i="7"/>
  <c r="AD75" i="7"/>
  <c r="AB68" i="7" s="1"/>
  <c r="T68" i="7"/>
  <c r="S68" i="7"/>
  <c r="L68" i="7"/>
  <c r="K68" i="7"/>
  <c r="AE74" i="7"/>
  <c r="AD74" i="7"/>
  <c r="T67" i="7"/>
  <c r="S67" i="7"/>
  <c r="L67" i="7"/>
  <c r="K67" i="7"/>
  <c r="AE73" i="7"/>
  <c r="AB66" i="7" s="1"/>
  <c r="AD73" i="7"/>
  <c r="T66" i="7"/>
  <c r="S66" i="7"/>
  <c r="L66" i="7"/>
  <c r="K66" i="7"/>
  <c r="AE72" i="7"/>
  <c r="AD72" i="7"/>
  <c r="T65" i="7"/>
  <c r="S65" i="7"/>
  <c r="L65" i="7"/>
  <c r="K65" i="7"/>
  <c r="AE71" i="7"/>
  <c r="AD71" i="7"/>
  <c r="AB64" i="7" s="1"/>
  <c r="T64" i="7"/>
  <c r="S64" i="7"/>
  <c r="L64" i="7"/>
  <c r="K64" i="7"/>
  <c r="AE70" i="7"/>
  <c r="AD70" i="7"/>
  <c r="T63" i="7"/>
  <c r="S63" i="7"/>
  <c r="L63" i="7"/>
  <c r="K63" i="7"/>
  <c r="AE69" i="7"/>
  <c r="AB62" i="7" s="1"/>
  <c r="AD69" i="7"/>
  <c r="T62" i="7"/>
  <c r="S62" i="7"/>
  <c r="L62" i="7"/>
  <c r="K62" i="7"/>
  <c r="AE68" i="7"/>
  <c r="AD68" i="7"/>
  <c r="T61" i="7"/>
  <c r="S61" i="7"/>
  <c r="L61" i="7"/>
  <c r="K61" i="7"/>
  <c r="AE67" i="7"/>
  <c r="AD67" i="7"/>
  <c r="T60" i="7"/>
  <c r="S60" i="7"/>
  <c r="L60" i="7"/>
  <c r="K60" i="7"/>
  <c r="AE66" i="7"/>
  <c r="AD66" i="7"/>
  <c r="T59" i="7"/>
  <c r="S59" i="7"/>
  <c r="L59" i="7"/>
  <c r="K59" i="7"/>
  <c r="AE65" i="7"/>
  <c r="AB58" i="7" s="1"/>
  <c r="AD65" i="7"/>
  <c r="T58" i="7"/>
  <c r="S58" i="7"/>
  <c r="L58" i="7"/>
  <c r="K58" i="7"/>
  <c r="AE64" i="7"/>
  <c r="AD64" i="7"/>
  <c r="T57" i="7"/>
  <c r="S57" i="7"/>
  <c r="L57" i="7"/>
  <c r="K57" i="7"/>
  <c r="W57" i="7" s="1"/>
  <c r="AE63" i="7"/>
  <c r="AB56" i="7" s="1"/>
  <c r="AD63" i="7"/>
  <c r="T56" i="7"/>
  <c r="S56" i="7"/>
  <c r="W56" i="7" s="1"/>
  <c r="L56" i="7"/>
  <c r="K56" i="7"/>
  <c r="AE62" i="7"/>
  <c r="AD62" i="7"/>
  <c r="T55" i="7"/>
  <c r="S55" i="7"/>
  <c r="L55" i="7"/>
  <c r="K55" i="7"/>
  <c r="W55" i="7" s="1"/>
  <c r="AE61" i="7"/>
  <c r="AB54" i="7" s="1"/>
  <c r="AD61" i="7"/>
  <c r="T54" i="7"/>
  <c r="S54" i="7"/>
  <c r="W54" i="7" s="1"/>
  <c r="L54" i="7"/>
  <c r="K54" i="7"/>
  <c r="AE60" i="7"/>
  <c r="AD60" i="7"/>
  <c r="T53" i="7"/>
  <c r="S53" i="7"/>
  <c r="L53" i="7"/>
  <c r="K53" i="7"/>
  <c r="W53" i="7" s="1"/>
  <c r="AE59" i="7"/>
  <c r="AD59" i="7"/>
  <c r="T52" i="7"/>
  <c r="S52" i="7"/>
  <c r="L52" i="7"/>
  <c r="K52" i="7"/>
  <c r="AE58" i="7"/>
  <c r="AD58" i="7"/>
  <c r="T51" i="7"/>
  <c r="S51" i="7"/>
  <c r="L51" i="7"/>
  <c r="K51" i="7"/>
  <c r="W51" i="7" s="1"/>
  <c r="AE57" i="7"/>
  <c r="AB50" i="7" s="1"/>
  <c r="AD57" i="7"/>
  <c r="T50" i="7"/>
  <c r="S50" i="7"/>
  <c r="L50" i="7"/>
  <c r="K50" i="7"/>
  <c r="AE56" i="7"/>
  <c r="AD56" i="7"/>
  <c r="T49" i="7"/>
  <c r="S49" i="7"/>
  <c r="L49" i="7"/>
  <c r="K49" i="7"/>
  <c r="W49" i="7" s="1"/>
  <c r="AE55" i="7"/>
  <c r="AD55" i="7"/>
  <c r="T48" i="7"/>
  <c r="S48" i="7"/>
  <c r="L48" i="7"/>
  <c r="K48" i="7"/>
  <c r="AE54" i="7"/>
  <c r="AD54" i="7"/>
  <c r="T47" i="7"/>
  <c r="S47" i="7"/>
  <c r="L47" i="7"/>
  <c r="K47" i="7"/>
  <c r="AE53" i="7"/>
  <c r="AB46" i="7" s="1"/>
  <c r="AD53" i="7"/>
  <c r="T46" i="7"/>
  <c r="S46" i="7"/>
  <c r="W46" i="7" s="1"/>
  <c r="L46" i="7"/>
  <c r="K46" i="7"/>
  <c r="AE52" i="7"/>
  <c r="AD52" i="7"/>
  <c r="T45" i="7"/>
  <c r="S45" i="7"/>
  <c r="L45" i="7"/>
  <c r="V45" i="7" s="1"/>
  <c r="K45" i="7"/>
  <c r="W45" i="7" s="1"/>
  <c r="X45" i="7" s="1"/>
  <c r="Y45" i="7" s="1"/>
  <c r="Z45" i="7" s="1"/>
  <c r="AE51" i="7"/>
  <c r="AD51" i="7"/>
  <c r="T44" i="7"/>
  <c r="S44" i="7"/>
  <c r="W44" i="7" s="1"/>
  <c r="L44" i="7"/>
  <c r="K44" i="7"/>
  <c r="AE50" i="7"/>
  <c r="AD50" i="7"/>
  <c r="T43" i="7"/>
  <c r="S43" i="7"/>
  <c r="L43" i="7"/>
  <c r="V43" i="7" s="1"/>
  <c r="K43" i="7"/>
  <c r="W43" i="7" s="1"/>
  <c r="AE49" i="7"/>
  <c r="AD49" i="7"/>
  <c r="AB42" i="7" s="1"/>
  <c r="T42" i="7"/>
  <c r="S42" i="7"/>
  <c r="L42" i="7"/>
  <c r="K42" i="7"/>
  <c r="AE48" i="7"/>
  <c r="AD48" i="7"/>
  <c r="T41" i="7"/>
  <c r="S41" i="7"/>
  <c r="L41" i="7"/>
  <c r="K41" i="7"/>
  <c r="W41" i="7" s="1"/>
  <c r="AE47" i="7"/>
  <c r="AD47" i="7"/>
  <c r="T40" i="7"/>
  <c r="S40" i="7"/>
  <c r="W40" i="7" s="1"/>
  <c r="L40" i="7"/>
  <c r="K40" i="7"/>
  <c r="AE46" i="7"/>
  <c r="AD46" i="7"/>
  <c r="T39" i="7"/>
  <c r="S39" i="7"/>
  <c r="L39" i="7"/>
  <c r="K39" i="7"/>
  <c r="AE45" i="7"/>
  <c r="AB38" i="7" s="1"/>
  <c r="AD45" i="7"/>
  <c r="T38" i="7"/>
  <c r="S38" i="7"/>
  <c r="L38" i="7"/>
  <c r="K38" i="7"/>
  <c r="AE44" i="7"/>
  <c r="AB37" i="7" s="1"/>
  <c r="AD44" i="7"/>
  <c r="T37" i="7"/>
  <c r="S37" i="7"/>
  <c r="L37" i="7"/>
  <c r="K37" i="7"/>
  <c r="W37" i="7" s="1"/>
  <c r="AE43" i="7"/>
  <c r="AD43" i="7"/>
  <c r="T36" i="7"/>
  <c r="S36" i="7"/>
  <c r="L36" i="7"/>
  <c r="K36" i="7"/>
  <c r="AE42" i="7"/>
  <c r="AD42" i="7"/>
  <c r="T35" i="7"/>
  <c r="S35" i="7"/>
  <c r="L35" i="7"/>
  <c r="K35" i="7"/>
  <c r="AE41" i="7"/>
  <c r="AB34" i="7" s="1"/>
  <c r="AD41" i="7"/>
  <c r="T34" i="7"/>
  <c r="S34" i="7"/>
  <c r="W34" i="7" s="1"/>
  <c r="L34" i="7"/>
  <c r="K34" i="7"/>
  <c r="AE40" i="7"/>
  <c r="AD40" i="7"/>
  <c r="T33" i="7"/>
  <c r="S33" i="7"/>
  <c r="L33" i="7"/>
  <c r="V33" i="7" s="1"/>
  <c r="K33" i="7"/>
  <c r="W33" i="7" s="1"/>
  <c r="X33" i="7" s="1"/>
  <c r="Y33" i="7" s="1"/>
  <c r="Z33" i="7" s="1"/>
  <c r="AE39" i="7"/>
  <c r="AD39" i="7"/>
  <c r="AB32" i="7" s="1"/>
  <c r="T32" i="7"/>
  <c r="S32" i="7"/>
  <c r="W32" i="7" s="1"/>
  <c r="L32" i="7"/>
  <c r="K32" i="7"/>
  <c r="AE38" i="7"/>
  <c r="AD38" i="7"/>
  <c r="T31" i="7"/>
  <c r="S31" i="7"/>
  <c r="L31" i="7"/>
  <c r="V31" i="7" s="1"/>
  <c r="K31" i="7"/>
  <c r="AE37" i="7"/>
  <c r="AD37" i="7"/>
  <c r="AB30" i="7"/>
  <c r="T30" i="7"/>
  <c r="S30" i="7"/>
  <c r="L30" i="7"/>
  <c r="K30" i="7"/>
  <c r="AE36" i="7"/>
  <c r="AB29" i="7" s="1"/>
  <c r="AD36" i="7"/>
  <c r="T29" i="7"/>
  <c r="S29" i="7"/>
  <c r="L29" i="7"/>
  <c r="K29" i="7"/>
  <c r="AE35" i="7"/>
  <c r="AD35" i="7"/>
  <c r="T28" i="7"/>
  <c r="S28" i="7"/>
  <c r="L28" i="7"/>
  <c r="K28" i="7"/>
  <c r="AE34" i="7"/>
  <c r="AD34" i="7"/>
  <c r="T27" i="7"/>
  <c r="S27" i="7"/>
  <c r="L27" i="7"/>
  <c r="K27" i="7"/>
  <c r="AE33" i="7"/>
  <c r="AD33" i="7"/>
  <c r="T26" i="7"/>
  <c r="S26" i="7"/>
  <c r="L26" i="7"/>
  <c r="K26" i="7"/>
  <c r="AE32" i="7"/>
  <c r="AB25" i="7" s="1"/>
  <c r="AD32" i="7"/>
  <c r="T25" i="7"/>
  <c r="S25" i="7"/>
  <c r="L25" i="7"/>
  <c r="V25" i="7" s="1"/>
  <c r="K25" i="7"/>
  <c r="AE31" i="7"/>
  <c r="AD31" i="7"/>
  <c r="AB24" i="7" s="1"/>
  <c r="T24" i="7"/>
  <c r="S24" i="7"/>
  <c r="L24" i="7"/>
  <c r="K24" i="7"/>
  <c r="AE30" i="7"/>
  <c r="AD30" i="7"/>
  <c r="T23" i="7"/>
  <c r="S23" i="7"/>
  <c r="W23" i="7" s="1"/>
  <c r="X23" i="7" s="1"/>
  <c r="Y23" i="7" s="1"/>
  <c r="Z23" i="7" s="1"/>
  <c r="L23" i="7"/>
  <c r="V23" i="7" s="1"/>
  <c r="K23" i="7"/>
  <c r="AE29" i="7"/>
  <c r="AD29" i="7"/>
  <c r="AB22" i="7" s="1"/>
  <c r="T22" i="7"/>
  <c r="S22" i="7"/>
  <c r="L22" i="7"/>
  <c r="K22" i="7"/>
  <c r="W22" i="7" s="1"/>
  <c r="AE28" i="7"/>
  <c r="AD28" i="7"/>
  <c r="T21" i="7"/>
  <c r="S21" i="7"/>
  <c r="L21" i="7"/>
  <c r="V21" i="7" s="1"/>
  <c r="K21" i="7"/>
  <c r="AE27" i="7"/>
  <c r="AD27" i="7"/>
  <c r="AB20" i="7" s="1"/>
  <c r="T20" i="7"/>
  <c r="S20" i="7"/>
  <c r="L20" i="7"/>
  <c r="K20" i="7"/>
  <c r="AE26" i="7"/>
  <c r="AD26" i="7"/>
  <c r="T19" i="7"/>
  <c r="S19" i="7"/>
  <c r="L19" i="7"/>
  <c r="V19" i="7" s="1"/>
  <c r="K19" i="7"/>
  <c r="AE25" i="7"/>
  <c r="AD25" i="7"/>
  <c r="AB18" i="7"/>
  <c r="T18" i="7"/>
  <c r="S18" i="7"/>
  <c r="L18" i="7"/>
  <c r="K18" i="7"/>
  <c r="AE24" i="7"/>
  <c r="AD24" i="7"/>
  <c r="T17" i="7"/>
  <c r="S17" i="7"/>
  <c r="L17" i="7"/>
  <c r="K17" i="7"/>
  <c r="AE23" i="7"/>
  <c r="AD23" i="7"/>
  <c r="T16" i="7"/>
  <c r="S16" i="7"/>
  <c r="L16" i="7"/>
  <c r="K16" i="7"/>
  <c r="AE22" i="7"/>
  <c r="AB15" i="7" s="1"/>
  <c r="AD22" i="7"/>
  <c r="T15" i="7"/>
  <c r="S15" i="7"/>
  <c r="L15" i="7"/>
  <c r="K15" i="7"/>
  <c r="AE21" i="7"/>
  <c r="AD21" i="7"/>
  <c r="T14" i="7"/>
  <c r="S14" i="7"/>
  <c r="L14" i="7"/>
  <c r="K14" i="7"/>
  <c r="AE20" i="7"/>
  <c r="AD20" i="7"/>
  <c r="T13" i="7"/>
  <c r="S13" i="7"/>
  <c r="L13" i="7"/>
  <c r="K13" i="7"/>
  <c r="AE19" i="7"/>
  <c r="AD19" i="7"/>
  <c r="T12" i="7"/>
  <c r="S12" i="7"/>
  <c r="L12" i="7"/>
  <c r="K12" i="7"/>
  <c r="AE18" i="7"/>
  <c r="AD18" i="7"/>
  <c r="T11" i="7"/>
  <c r="S11" i="7"/>
  <c r="L11" i="7"/>
  <c r="K11" i="7"/>
  <c r="W11" i="7" s="1"/>
  <c r="AE17" i="7"/>
  <c r="AB10" i="7" s="1"/>
  <c r="AD17" i="7"/>
  <c r="T10" i="7"/>
  <c r="S10" i="7"/>
  <c r="L10" i="7"/>
  <c r="K10" i="7"/>
  <c r="AE16" i="7"/>
  <c r="AD16" i="7"/>
  <c r="T9" i="7"/>
  <c r="S9" i="7"/>
  <c r="L9" i="7"/>
  <c r="K9" i="7"/>
  <c r="W9" i="7" s="1"/>
  <c r="AE15" i="7"/>
  <c r="AD15" i="7"/>
  <c r="T8" i="7"/>
  <c r="S8" i="7"/>
  <c r="L8" i="7"/>
  <c r="V8" i="7" s="1"/>
  <c r="K8" i="7"/>
  <c r="AE14" i="7"/>
  <c r="AD14" i="7"/>
  <c r="T7" i="7"/>
  <c r="S7" i="7"/>
  <c r="L7" i="7"/>
  <c r="K7" i="7"/>
  <c r="W7" i="7" s="1"/>
  <c r="AE13" i="7"/>
  <c r="AB6" i="7" s="1"/>
  <c r="AD13" i="7"/>
  <c r="T6" i="7"/>
  <c r="S6" i="7"/>
  <c r="L6" i="7"/>
  <c r="K6" i="7"/>
  <c r="W6" i="7" s="1"/>
  <c r="AE12" i="7"/>
  <c r="AD12" i="7"/>
  <c r="T5" i="7"/>
  <c r="S5" i="7"/>
  <c r="L5" i="7"/>
  <c r="K5" i="7"/>
  <c r="W5" i="7" s="1"/>
  <c r="AE11" i="7"/>
  <c r="AB4" i="7" s="1"/>
  <c r="AD11" i="7"/>
  <c r="T4" i="7"/>
  <c r="V4" i="7" s="1"/>
  <c r="S4" i="7"/>
  <c r="L4" i="7"/>
  <c r="K4" i="7"/>
  <c r="AB31" i="7" l="1"/>
  <c r="AB9" i="7"/>
  <c r="X11" i="7"/>
  <c r="Y11" i="7" s="1"/>
  <c r="Z11" i="7" s="1"/>
  <c r="W12" i="7"/>
  <c r="AB26" i="7"/>
  <c r="V53" i="7"/>
  <c r="X53" i="7" s="1"/>
  <c r="Y53" i="7" s="1"/>
  <c r="Z53" i="7" s="1"/>
  <c r="W61" i="7"/>
  <c r="X61" i="7" s="1"/>
  <c r="Y61" i="7" s="1"/>
  <c r="Z61" i="7" s="1"/>
  <c r="W62" i="7"/>
  <c r="W65" i="7"/>
  <c r="W66" i="7"/>
  <c r="W69" i="7"/>
  <c r="W70" i="7"/>
  <c r="W87" i="7"/>
  <c r="AB5" i="7"/>
  <c r="AB47" i="7"/>
  <c r="AB86" i="7"/>
  <c r="V6" i="7"/>
  <c r="V11" i="7"/>
  <c r="W19" i="7"/>
  <c r="X19" i="7" s="1"/>
  <c r="Y19" i="7" s="1"/>
  <c r="Z19" i="7" s="1"/>
  <c r="W27" i="7"/>
  <c r="V65" i="7"/>
  <c r="V69" i="7"/>
  <c r="W73" i="7"/>
  <c r="X73" i="7" s="1"/>
  <c r="Y73" i="7" s="1"/>
  <c r="Z73" i="7" s="1"/>
  <c r="W74" i="7"/>
  <c r="AB14" i="7"/>
  <c r="AB60" i="7"/>
  <c r="W15" i="7"/>
  <c r="W35" i="7"/>
  <c r="W36" i="7"/>
  <c r="X43" i="7"/>
  <c r="Y43" i="7" s="1"/>
  <c r="Z43" i="7" s="1"/>
  <c r="X77" i="7"/>
  <c r="Y77" i="7" s="1"/>
  <c r="Z77" i="7" s="1"/>
  <c r="W91" i="7"/>
  <c r="X91" i="7" s="1"/>
  <c r="Y91" i="7" s="1"/>
  <c r="Z91" i="7" s="1"/>
  <c r="W4" i="7"/>
  <c r="W13" i="7"/>
  <c r="X13" i="7" s="1"/>
  <c r="Y13" i="7" s="1"/>
  <c r="Z13" i="7" s="1"/>
  <c r="W14" i="7"/>
  <c r="W17" i="7"/>
  <c r="W38" i="7"/>
  <c r="W47" i="7"/>
  <c r="X47" i="7" s="1"/>
  <c r="Y47" i="7" s="1"/>
  <c r="Z47" i="7" s="1"/>
  <c r="V51" i="7"/>
  <c r="W59" i="7"/>
  <c r="W60" i="7"/>
  <c r="W63" i="7"/>
  <c r="X63" i="7" s="1"/>
  <c r="Y63" i="7" s="1"/>
  <c r="Z63" i="7" s="1"/>
  <c r="W67" i="7"/>
  <c r="W71" i="7"/>
  <c r="AB74" i="7"/>
  <c r="V81" i="7"/>
  <c r="X81" i="7" s="1"/>
  <c r="Y81" i="7" s="1"/>
  <c r="Z81" i="7" s="1"/>
  <c r="AB83" i="7"/>
  <c r="W85" i="7"/>
  <c r="AB92" i="7"/>
  <c r="X51" i="7"/>
  <c r="Y51" i="7" s="1"/>
  <c r="Z51" i="7" s="1"/>
  <c r="V5" i="7"/>
  <c r="V13" i="7"/>
  <c r="W21" i="7"/>
  <c r="X21" i="7" s="1"/>
  <c r="Y21" i="7" s="1"/>
  <c r="Z21" i="7" s="1"/>
  <c r="W25" i="7"/>
  <c r="X25" i="7" s="1"/>
  <c r="Y25" i="7" s="1"/>
  <c r="Z25" i="7" s="1"/>
  <c r="W26" i="7"/>
  <c r="W29" i="7"/>
  <c r="AB36" i="7"/>
  <c r="AB52" i="7"/>
  <c r="V59" i="7"/>
  <c r="AB65" i="7"/>
  <c r="W75" i="7"/>
  <c r="X75" i="7" s="1"/>
  <c r="Y75" i="7" s="1"/>
  <c r="Z75" i="7" s="1"/>
  <c r="AB78" i="7"/>
  <c r="V85" i="7"/>
  <c r="W89" i="7"/>
  <c r="X89" i="7" s="1"/>
  <c r="Y89" i="7" s="1"/>
  <c r="Z89" i="7" s="1"/>
  <c r="V7" i="7"/>
  <c r="W8" i="7"/>
  <c r="V9" i="7"/>
  <c r="X9" i="7" s="1"/>
  <c r="Y9" i="7" s="1"/>
  <c r="Z9" i="7" s="1"/>
  <c r="W10" i="7"/>
  <c r="AB12" i="7"/>
  <c r="AB13" i="7"/>
  <c r="W16" i="7"/>
  <c r="W20" i="7"/>
  <c r="AB21" i="7"/>
  <c r="V27" i="7"/>
  <c r="X27" i="7" s="1"/>
  <c r="Y27" i="7" s="1"/>
  <c r="Z27" i="7" s="1"/>
  <c r="W28" i="7"/>
  <c r="W31" i="7"/>
  <c r="X31" i="7" s="1"/>
  <c r="Y31" i="7" s="1"/>
  <c r="Z31" i="7" s="1"/>
  <c r="V37" i="7"/>
  <c r="X37" i="7" s="1"/>
  <c r="Y37" i="7" s="1"/>
  <c r="Z37" i="7" s="1"/>
  <c r="V39" i="7"/>
  <c r="V41" i="7"/>
  <c r="X41" i="7" s="1"/>
  <c r="Y41" i="7" s="1"/>
  <c r="Z41" i="7" s="1"/>
  <c r="W42" i="7"/>
  <c r="AB44" i="7"/>
  <c r="AB45" i="7"/>
  <c r="W48" i="7"/>
  <c r="W52" i="7"/>
  <c r="V57" i="7"/>
  <c r="X57" i="7" s="1"/>
  <c r="Y57" i="7" s="1"/>
  <c r="Z57" i="7" s="1"/>
  <c r="V63" i="7"/>
  <c r="W64" i="7"/>
  <c r="V67" i="7"/>
  <c r="X67" i="7" s="1"/>
  <c r="Y67" i="7" s="1"/>
  <c r="Z67" i="7" s="1"/>
  <c r="W68" i="7"/>
  <c r="AB69" i="7"/>
  <c r="AB7" i="7"/>
  <c r="AB8" i="7"/>
  <c r="V15" i="7"/>
  <c r="V17" i="7"/>
  <c r="X17" i="7" s="1"/>
  <c r="Y17" i="7" s="1"/>
  <c r="Z17" i="7" s="1"/>
  <c r="W18" i="7"/>
  <c r="W24" i="7"/>
  <c r="V29" i="7"/>
  <c r="X29" i="7" s="1"/>
  <c r="Y29" i="7" s="1"/>
  <c r="Z29" i="7" s="1"/>
  <c r="W30" i="7"/>
  <c r="V35" i="7"/>
  <c r="X35" i="7" s="1"/>
  <c r="Y35" i="7" s="1"/>
  <c r="Z35" i="7" s="1"/>
  <c r="W39" i="7"/>
  <c r="X39" i="7" s="1"/>
  <c r="Y39" i="7" s="1"/>
  <c r="Z39" i="7" s="1"/>
  <c r="AB40" i="7"/>
  <c r="AB41" i="7"/>
  <c r="V47" i="7"/>
  <c r="V49" i="7"/>
  <c r="X49" i="7" s="1"/>
  <c r="Y49" i="7" s="1"/>
  <c r="Z49" i="7" s="1"/>
  <c r="W50" i="7"/>
  <c r="V55" i="7"/>
  <c r="X55" i="7" s="1"/>
  <c r="Y55" i="7" s="1"/>
  <c r="Z55" i="7" s="1"/>
  <c r="W58" i="7"/>
  <c r="V61" i="7"/>
  <c r="AB63" i="7"/>
  <c r="AB67" i="7"/>
  <c r="V71" i="7"/>
  <c r="X71" i="7" s="1"/>
  <c r="Y71" i="7" s="1"/>
  <c r="Z71" i="7" s="1"/>
  <c r="W72" i="7"/>
  <c r="V75" i="7"/>
  <c r="W76" i="7"/>
  <c r="AB77" i="7"/>
  <c r="AB85" i="7"/>
  <c r="W90" i="7"/>
  <c r="AB16" i="7"/>
  <c r="AB28" i="7"/>
  <c r="AB48" i="7"/>
  <c r="V79" i="7"/>
  <c r="X79" i="7" s="1"/>
  <c r="Y79" i="7" s="1"/>
  <c r="Z79" i="7" s="1"/>
  <c r="W80" i="7"/>
  <c r="V83" i="7"/>
  <c r="X83" i="7" s="1"/>
  <c r="Y83" i="7" s="1"/>
  <c r="Z83" i="7" s="1"/>
  <c r="W84" i="7"/>
  <c r="V87" i="7"/>
  <c r="X87" i="7" s="1"/>
  <c r="Y87" i="7" s="1"/>
  <c r="Z87" i="7" s="1"/>
  <c r="W88" i="7"/>
  <c r="AB17" i="7"/>
  <c r="AB33" i="7"/>
  <c r="AB49" i="7"/>
  <c r="AB59" i="7"/>
  <c r="AB61" i="7"/>
  <c r="AB91" i="7"/>
  <c r="AB19" i="7"/>
  <c r="AB35" i="7"/>
  <c r="AB51" i="7"/>
  <c r="AB53" i="7"/>
  <c r="AB55" i="7"/>
  <c r="AB57" i="7"/>
  <c r="X68" i="7"/>
  <c r="Y68" i="7" s="1"/>
  <c r="Z68" i="7" s="1"/>
  <c r="AB87" i="7"/>
  <c r="AB89" i="7"/>
  <c r="X6" i="7"/>
  <c r="Y6" i="7" s="1"/>
  <c r="Z6" i="7" s="1"/>
  <c r="X5" i="7"/>
  <c r="Y5" i="7" s="1"/>
  <c r="Z5" i="7" s="1"/>
  <c r="X4" i="7"/>
  <c r="Y4" i="7" s="1"/>
  <c r="Z4" i="7" s="1"/>
  <c r="X8" i="7"/>
  <c r="Y8" i="7" s="1"/>
  <c r="Z8" i="7" s="1"/>
  <c r="AB23" i="7"/>
  <c r="AB39" i="7"/>
  <c r="AB79" i="7"/>
  <c r="AB81" i="7"/>
  <c r="AB11" i="7"/>
  <c r="AB27" i="7"/>
  <c r="AB43" i="7"/>
  <c r="AB71" i="7"/>
  <c r="AB73" i="7"/>
  <c r="X7" i="7"/>
  <c r="Y7" i="7" s="1"/>
  <c r="Z7" i="7" s="1"/>
  <c r="V12" i="7"/>
  <c r="X12" i="7" s="1"/>
  <c r="Y12" i="7" s="1"/>
  <c r="Z12" i="7" s="1"/>
  <c r="V16" i="7"/>
  <c r="V20" i="7"/>
  <c r="X20" i="7" s="1"/>
  <c r="Y20" i="7" s="1"/>
  <c r="Z20" i="7" s="1"/>
  <c r="V24" i="7"/>
  <c r="X24" i="7" s="1"/>
  <c r="Y24" i="7" s="1"/>
  <c r="Z24" i="7" s="1"/>
  <c r="V28" i="7"/>
  <c r="V32" i="7"/>
  <c r="X32" i="7" s="1"/>
  <c r="Y32" i="7" s="1"/>
  <c r="Z32" i="7" s="1"/>
  <c r="V36" i="7"/>
  <c r="X36" i="7" s="1"/>
  <c r="Y36" i="7" s="1"/>
  <c r="Z36" i="7" s="1"/>
  <c r="V40" i="7"/>
  <c r="X40" i="7" s="1"/>
  <c r="Y40" i="7" s="1"/>
  <c r="Z40" i="7" s="1"/>
  <c r="V44" i="7"/>
  <c r="X44" i="7" s="1"/>
  <c r="Y44" i="7" s="1"/>
  <c r="Z44" i="7" s="1"/>
  <c r="V48" i="7"/>
  <c r="X48" i="7" s="1"/>
  <c r="Y48" i="7" s="1"/>
  <c r="Z48" i="7" s="1"/>
  <c r="V52" i="7"/>
  <c r="X52" i="7" s="1"/>
  <c r="Y52" i="7" s="1"/>
  <c r="Z52" i="7" s="1"/>
  <c r="V56" i="7"/>
  <c r="X56" i="7" s="1"/>
  <c r="Y56" i="7" s="1"/>
  <c r="Z56" i="7" s="1"/>
  <c r="V60" i="7"/>
  <c r="X60" i="7" s="1"/>
  <c r="Y60" i="7" s="1"/>
  <c r="Z60" i="7" s="1"/>
  <c r="V64" i="7"/>
  <c r="V68" i="7"/>
  <c r="V72" i="7"/>
  <c r="X72" i="7" s="1"/>
  <c r="Y72" i="7" s="1"/>
  <c r="Z72" i="7" s="1"/>
  <c r="V76" i="7"/>
  <c r="X76" i="7" s="1"/>
  <c r="Y76" i="7" s="1"/>
  <c r="Z76" i="7" s="1"/>
  <c r="V80" i="7"/>
  <c r="X80" i="7" s="1"/>
  <c r="Y80" i="7" s="1"/>
  <c r="Z80" i="7" s="1"/>
  <c r="V84" i="7"/>
  <c r="X84" i="7" s="1"/>
  <c r="Y84" i="7" s="1"/>
  <c r="Z84" i="7" s="1"/>
  <c r="V88" i="7"/>
  <c r="V92" i="7"/>
  <c r="X92" i="7" s="1"/>
  <c r="Y92" i="7" s="1"/>
  <c r="Z92" i="7" s="1"/>
  <c r="V10" i="7"/>
  <c r="X10" i="7" s="1"/>
  <c r="Y10" i="7" s="1"/>
  <c r="Z10" i="7" s="1"/>
  <c r="V14" i="7"/>
  <c r="X14" i="7" s="1"/>
  <c r="Y14" i="7" s="1"/>
  <c r="Z14" i="7" s="1"/>
  <c r="V18" i="7"/>
  <c r="V22" i="7"/>
  <c r="X22" i="7" s="1"/>
  <c r="Y22" i="7" s="1"/>
  <c r="Z22" i="7" s="1"/>
  <c r="V26" i="7"/>
  <c r="X26" i="7" s="1"/>
  <c r="Y26" i="7" s="1"/>
  <c r="Z26" i="7" s="1"/>
  <c r="V30" i="7"/>
  <c r="V34" i="7"/>
  <c r="X34" i="7" s="1"/>
  <c r="Y34" i="7" s="1"/>
  <c r="Z34" i="7" s="1"/>
  <c r="V38" i="7"/>
  <c r="V42" i="7"/>
  <c r="X42" i="7" s="1"/>
  <c r="Y42" i="7" s="1"/>
  <c r="Z42" i="7" s="1"/>
  <c r="V46" i="7"/>
  <c r="X46" i="7" s="1"/>
  <c r="Y46" i="7" s="1"/>
  <c r="Z46" i="7" s="1"/>
  <c r="V50" i="7"/>
  <c r="X50" i="7" s="1"/>
  <c r="Y50" i="7" s="1"/>
  <c r="Z50" i="7" s="1"/>
  <c r="V54" i="7"/>
  <c r="X54" i="7" s="1"/>
  <c r="Y54" i="7" s="1"/>
  <c r="Z54" i="7" s="1"/>
  <c r="V58" i="7"/>
  <c r="X58" i="7" s="1"/>
  <c r="Y58" i="7" s="1"/>
  <c r="Z58" i="7" s="1"/>
  <c r="V62" i="7"/>
  <c r="X62" i="7" s="1"/>
  <c r="Y62" i="7" s="1"/>
  <c r="Z62" i="7" s="1"/>
  <c r="V66" i="7"/>
  <c r="X66" i="7" s="1"/>
  <c r="Y66" i="7" s="1"/>
  <c r="Z66" i="7" s="1"/>
  <c r="V70" i="7"/>
  <c r="X70" i="7" s="1"/>
  <c r="Y70" i="7" s="1"/>
  <c r="Z70" i="7" s="1"/>
  <c r="V74" i="7"/>
  <c r="X74" i="7" s="1"/>
  <c r="Y74" i="7" s="1"/>
  <c r="Z74" i="7" s="1"/>
  <c r="V78" i="7"/>
  <c r="X78" i="7" s="1"/>
  <c r="Y78" i="7" s="1"/>
  <c r="Z78" i="7" s="1"/>
  <c r="V82" i="7"/>
  <c r="X82" i="7" s="1"/>
  <c r="Y82" i="7" s="1"/>
  <c r="Z82" i="7" s="1"/>
  <c r="V86" i="7"/>
  <c r="X86" i="7" s="1"/>
  <c r="Y86" i="7" s="1"/>
  <c r="Z86" i="7" s="1"/>
  <c r="V90" i="7"/>
  <c r="X18" i="7" l="1"/>
  <c r="Y18" i="7" s="1"/>
  <c r="Z18" i="7" s="1"/>
  <c r="X64" i="7"/>
  <c r="Y64" i="7" s="1"/>
  <c r="Z64" i="7" s="1"/>
  <c r="X16" i="7"/>
  <c r="Y16" i="7" s="1"/>
  <c r="Z16" i="7" s="1"/>
  <c r="X69" i="7"/>
  <c r="Y69" i="7" s="1"/>
  <c r="Z69" i="7" s="1"/>
  <c r="X38" i="7"/>
  <c r="Y38" i="7" s="1"/>
  <c r="Z38" i="7" s="1"/>
  <c r="X88" i="7"/>
  <c r="Y88" i="7" s="1"/>
  <c r="Z88" i="7" s="1"/>
  <c r="X90" i="7"/>
  <c r="Y90" i="7" s="1"/>
  <c r="Z90" i="7" s="1"/>
  <c r="X15" i="7"/>
  <c r="Y15" i="7" s="1"/>
  <c r="Z15" i="7" s="1"/>
  <c r="X85" i="7"/>
  <c r="Y85" i="7" s="1"/>
  <c r="Z85" i="7" s="1"/>
  <c r="X59" i="7"/>
  <c r="Y59" i="7" s="1"/>
  <c r="Z59" i="7" s="1"/>
  <c r="X65" i="7"/>
  <c r="Y65" i="7" s="1"/>
  <c r="Z65" i="7" s="1"/>
  <c r="X30" i="7"/>
  <c r="Y30" i="7" s="1"/>
  <c r="Z30" i="7" s="1"/>
  <c r="X28" i="7"/>
  <c r="Y28" i="7" s="1"/>
  <c r="Z28" i="7" s="1"/>
</calcChain>
</file>

<file path=xl/sharedStrings.xml><?xml version="1.0" encoding="utf-8"?>
<sst xmlns="http://schemas.openxmlformats.org/spreadsheetml/2006/main" count="1329" uniqueCount="754">
  <si>
    <t>Fold Change</t>
  </si>
  <si>
    <t>Obese</t>
  </si>
  <si>
    <t>Sub Pathway</t>
  </si>
  <si>
    <t>Biochemical Name</t>
  </si>
  <si>
    <t>Lean</t>
  </si>
  <si>
    <t>Amino Acids</t>
  </si>
  <si>
    <t>Glycine, Serine and Threonine Metabolism</t>
  </si>
  <si>
    <t>glycine</t>
  </si>
  <si>
    <t>Amino Acid</t>
  </si>
  <si>
    <t>N-acetylglycine</t>
  </si>
  <si>
    <t>dimethylglycine</t>
  </si>
  <si>
    <t>betaine aldehyde</t>
  </si>
  <si>
    <t>N-acetylalanine</t>
  </si>
  <si>
    <t>aspartate</t>
  </si>
  <si>
    <t>N-acetylaspartate (NAA)</t>
  </si>
  <si>
    <t>Glutamate Metabolism</t>
  </si>
  <si>
    <t>glutamate</t>
  </si>
  <si>
    <t>glutamine</t>
  </si>
  <si>
    <t>N-acetylglutamate</t>
  </si>
  <si>
    <t>N-acetylglutamine</t>
  </si>
  <si>
    <t>gamma-aminobutyrate (GABA)</t>
  </si>
  <si>
    <t>glutamate, gamma-methyl ester</t>
  </si>
  <si>
    <t>beta-citrylglutamate</t>
  </si>
  <si>
    <t>gamma-carboxyglutamate</t>
  </si>
  <si>
    <t>3-methylhistidine</t>
  </si>
  <si>
    <t>N-acetyl-3-methylhistidine*</t>
  </si>
  <si>
    <t>N-acetyl-1-methylhistidine*</t>
  </si>
  <si>
    <t>5-hydroxylysine</t>
  </si>
  <si>
    <t>5-(galactosylhydroxy)-L-lysine</t>
  </si>
  <si>
    <t>phenyllactate (PLA)</t>
  </si>
  <si>
    <t>4-hydroxyphenylpyruvate</t>
  </si>
  <si>
    <t>3-(4-hydroxyphenyl)lactate</t>
  </si>
  <si>
    <t>phenol sulfate</t>
  </si>
  <si>
    <t>p-cresol sulfate</t>
  </si>
  <si>
    <t>3-(3-hydroxyphenyl)propionate sulfate</t>
  </si>
  <si>
    <t>p-cresol-glucuronide*</t>
  </si>
  <si>
    <t>indolelactate</t>
  </si>
  <si>
    <t>3-indoxyl sulfate</t>
  </si>
  <si>
    <t>kynurenine</t>
  </si>
  <si>
    <t>kynurenate</t>
  </si>
  <si>
    <t>5-hydroxyindoleacetate</t>
  </si>
  <si>
    <t>serotonin</t>
  </si>
  <si>
    <t>C-glycosyltryptophan</t>
  </si>
  <si>
    <t>thioproline</t>
  </si>
  <si>
    <t>Leucine, Isoleucine and Valine Metabolism</t>
  </si>
  <si>
    <t>isovalerylglycine</t>
  </si>
  <si>
    <t>isovalerylcarnitine</t>
  </si>
  <si>
    <t>beta-hydroxyisovalerate</t>
  </si>
  <si>
    <t>alpha-hydroxyisovalerate</t>
  </si>
  <si>
    <t>3-methyl-2-oxobutyrate</t>
  </si>
  <si>
    <t>3-methyl-2-oxovalerate</t>
  </si>
  <si>
    <t>ethylmalonate</t>
  </si>
  <si>
    <t>isobutyrylcarnitine</t>
  </si>
  <si>
    <t>alpha-hydroxyisocaproate</t>
  </si>
  <si>
    <t>Methionine, Cysteine, SAM and Taurine Metabolism</t>
  </si>
  <si>
    <t>methionine</t>
  </si>
  <si>
    <t>N-acetylmethionine</t>
  </si>
  <si>
    <t>methionine sulfoxide</t>
  </si>
  <si>
    <t>N-acetylmethionine sulfoxide</t>
  </si>
  <si>
    <t>S-adenosylhomocysteine (SAH)</t>
  </si>
  <si>
    <t>cystathionine</t>
  </si>
  <si>
    <t>cysteine s-sulfate</t>
  </si>
  <si>
    <t>cysteine sulfinic acid</t>
  </si>
  <si>
    <t>hypotaurine</t>
  </si>
  <si>
    <t>taurine</t>
  </si>
  <si>
    <t>N-acetyltaurine</t>
  </si>
  <si>
    <t>2-hydroxybutyrate/2-hydroxyisobutyrate</t>
  </si>
  <si>
    <t>Urea cycle; Arginine and Proline Metabolism</t>
  </si>
  <si>
    <t>arginine</t>
  </si>
  <si>
    <t>citrulline</t>
  </si>
  <si>
    <t>argininosuccinate</t>
  </si>
  <si>
    <t>dimethylarginine (SDMA + ADMA)</t>
  </si>
  <si>
    <t>N-acetylarginine</t>
  </si>
  <si>
    <t>N-monomethylarginine</t>
  </si>
  <si>
    <t>N-acetylcitrulline</t>
  </si>
  <si>
    <t>Creatine Metabolism</t>
  </si>
  <si>
    <t>creatine</t>
  </si>
  <si>
    <t>creatinine</t>
  </si>
  <si>
    <t>creatine phosphate</t>
  </si>
  <si>
    <t>N-acetylputrescine</t>
  </si>
  <si>
    <t>Guanidino and Acetamido Metabolism</t>
  </si>
  <si>
    <t>4-guanidinobutanoate</t>
  </si>
  <si>
    <t>Glutathione Metabolism</t>
  </si>
  <si>
    <t>glutathione, reduced (GSH)</t>
  </si>
  <si>
    <t>S-methylglutathione</t>
  </si>
  <si>
    <t>Peptide</t>
  </si>
  <si>
    <t>gamma-glutamylhistidine</t>
  </si>
  <si>
    <t>gamma-glutamylisoleucine*</t>
  </si>
  <si>
    <t>gamma-glutamylleucine</t>
  </si>
  <si>
    <t>gamma-glutamyl-epsilon-lysine</t>
  </si>
  <si>
    <t>gamma-glutamylphenylalanine</t>
  </si>
  <si>
    <t>gamma-glutamylvaline</t>
  </si>
  <si>
    <t>Dipeptide Derivative</t>
  </si>
  <si>
    <t>leucylglycine</t>
  </si>
  <si>
    <t>prolylglycine</t>
  </si>
  <si>
    <t>tyrosylglycine</t>
  </si>
  <si>
    <t>valylglycine</t>
  </si>
  <si>
    <t>Acetylated Peptides</t>
  </si>
  <si>
    <t>phenylacetylglycine</t>
  </si>
  <si>
    <t>fructose-6-phosphate</t>
  </si>
  <si>
    <t>dihydroxyacetone phosphate (DHAP)</t>
  </si>
  <si>
    <t>lactate</t>
  </si>
  <si>
    <t>ribose 1-phosphate</t>
  </si>
  <si>
    <t>Pentose Metabolism</t>
  </si>
  <si>
    <t>ribose</t>
  </si>
  <si>
    <t>ribitol</t>
  </si>
  <si>
    <t>ribulose/xylulose</t>
  </si>
  <si>
    <t>arabonate/xylonate</t>
  </si>
  <si>
    <t>Glycogen Metabolism</t>
  </si>
  <si>
    <t>maltohexaose</t>
  </si>
  <si>
    <t>maltopentaose</t>
  </si>
  <si>
    <t>maltotetraose</t>
  </si>
  <si>
    <t>maltotriose</t>
  </si>
  <si>
    <t>maltose</t>
  </si>
  <si>
    <t>Disaccharides and Oligosaccharides</t>
  </si>
  <si>
    <t>sucrose</t>
  </si>
  <si>
    <t>mannose</t>
  </si>
  <si>
    <t>galactose 1-phosphate</t>
  </si>
  <si>
    <t>UDP-N-acetylglucosamine/galactosamine</t>
  </si>
  <si>
    <t>cytidine 5'-monophospho-N-acetylneuraminic acid</t>
  </si>
  <si>
    <t>Aminosugar Metabolism</t>
  </si>
  <si>
    <t>glucuronate</t>
  </si>
  <si>
    <t>N-acetylglucosamine 6-phosphate</t>
  </si>
  <si>
    <t>N-acetyl-glucosamine 1-phosphate</t>
  </si>
  <si>
    <t>N-acetylglucosaminylasparagine</t>
  </si>
  <si>
    <t>N-acetylglucosamine/N-acetylgalactosamine</t>
  </si>
  <si>
    <t>TCA Cycle</t>
  </si>
  <si>
    <t>citrate</t>
  </si>
  <si>
    <t>aconitate [cis or trans]</t>
  </si>
  <si>
    <t>isocitrate</t>
  </si>
  <si>
    <t>alpha-ketoglutarate</t>
  </si>
  <si>
    <t>fumarate</t>
  </si>
  <si>
    <t>malate</t>
  </si>
  <si>
    <t>itaconate</t>
  </si>
  <si>
    <t>tricarballylate</t>
  </si>
  <si>
    <t>phosphate</t>
  </si>
  <si>
    <t>Fatty Acids</t>
  </si>
  <si>
    <t>Lipid</t>
  </si>
  <si>
    <t>caprylate (8:0)</t>
  </si>
  <si>
    <t>caprate (10:0)</t>
  </si>
  <si>
    <t>laurate (12:0)</t>
  </si>
  <si>
    <t>Long Chain Fatty Acid</t>
  </si>
  <si>
    <t>myristate (14:0)</t>
  </si>
  <si>
    <t>myristoleate (14:1n5)</t>
  </si>
  <si>
    <t>pentadecanoate (15:0)</t>
  </si>
  <si>
    <t>palmitate (16:0)</t>
  </si>
  <si>
    <t>palmitoleate (16:1n7)</t>
  </si>
  <si>
    <t>margarate (17:0)</t>
  </si>
  <si>
    <t>10-heptadecenoate (17:1n7)</t>
  </si>
  <si>
    <t>stearate (18:0)</t>
  </si>
  <si>
    <t>nonadecanoate (19:0)</t>
  </si>
  <si>
    <t>10-nonadecenoate (19:1n9)</t>
  </si>
  <si>
    <t>eicosenoate (20:1)</t>
  </si>
  <si>
    <t>behenate (22:0)*</t>
  </si>
  <si>
    <t>nervonate (24:1n9)*</t>
  </si>
  <si>
    <t>oleate/vaccenate (18:1)</t>
  </si>
  <si>
    <t>Polyunsaturated Fatty Acid (n3 and n6)</t>
  </si>
  <si>
    <t>stearidonate (18:4n3)</t>
  </si>
  <si>
    <t>docosapentaenoate (n3 DPA; 22:5n3)</t>
  </si>
  <si>
    <t>linoleate (18:2n6)</t>
  </si>
  <si>
    <t>linolenate [alpha or gamma; (18:3n3 or 6)]</t>
  </si>
  <si>
    <t>adrenate (22:4n6)</t>
  </si>
  <si>
    <t>docosapentaenoate (n6 DPA; 22:5n6)</t>
  </si>
  <si>
    <t>Fatty Acid, Branched</t>
  </si>
  <si>
    <t>15-methylpalmitate</t>
  </si>
  <si>
    <t>17-methylstearate</t>
  </si>
  <si>
    <t>azelate (nonanedioate)</t>
  </si>
  <si>
    <t>sebacate (decanedioate)</t>
  </si>
  <si>
    <t>2-aminooctanoate</t>
  </si>
  <si>
    <t>Fatty Acid Synthesis</t>
  </si>
  <si>
    <t>malonylcarnitine</t>
  </si>
  <si>
    <t>Fatty Acid Metabolism (also BCAA Metabolism)</t>
  </si>
  <si>
    <t>butyrylcarnitine</t>
  </si>
  <si>
    <t>Fatty Acid Metabolism(Acyl Glycine)</t>
  </si>
  <si>
    <t>hexanoylglycine</t>
  </si>
  <si>
    <t>N-palmitoylglycine</t>
  </si>
  <si>
    <t>3-hydroxybutyrylcarnitine (2)</t>
  </si>
  <si>
    <t>hexanoylcarnitine</t>
  </si>
  <si>
    <t>myristoylcarnitine</t>
  </si>
  <si>
    <t>palmitoylcarnitine</t>
  </si>
  <si>
    <t>palmitoleoylcarnitine*</t>
  </si>
  <si>
    <t>stearoylcarnitine</t>
  </si>
  <si>
    <t>linoleoylcarnitine*</t>
  </si>
  <si>
    <t>oleoylcarnitine</t>
  </si>
  <si>
    <t>myristoleoylcarnitine*</t>
  </si>
  <si>
    <t>2-hydroxypalmitate</t>
  </si>
  <si>
    <t>2-hydroxystearate</t>
  </si>
  <si>
    <t>3-hydroxyhexanoate</t>
  </si>
  <si>
    <t>16-hydroxypalmitate</t>
  </si>
  <si>
    <t>13-HODE + 9-HODE</t>
  </si>
  <si>
    <t>14-HDoHE/17-HDoHE</t>
  </si>
  <si>
    <t>Fatty Acid, Dihydroxy</t>
  </si>
  <si>
    <t>12,13-DiHOME</t>
  </si>
  <si>
    <t>9,10-DiHOME</t>
  </si>
  <si>
    <t>Eicosanoid</t>
  </si>
  <si>
    <t>prostaglandin E2</t>
  </si>
  <si>
    <t>prostaglandin A2</t>
  </si>
  <si>
    <t>prostaglandin D2</t>
  </si>
  <si>
    <t>prostaglandin F2alpha</t>
  </si>
  <si>
    <t>6-keto prostaglandin F1alpha</t>
  </si>
  <si>
    <t>5-HETE</t>
  </si>
  <si>
    <t>Endocannabinoid</t>
  </si>
  <si>
    <t>oleoyl ethanolamide</t>
  </si>
  <si>
    <t>palmitoyl ethanolamide</t>
  </si>
  <si>
    <t>stearoyl ethanolamide</t>
  </si>
  <si>
    <t>arachidonoyl ethanolamide</t>
  </si>
  <si>
    <t>linoleoyl ethanolamide</t>
  </si>
  <si>
    <t>Inositol Metabolism</t>
  </si>
  <si>
    <t>myo-inositol</t>
  </si>
  <si>
    <t>Phospholipid Metabolism</t>
  </si>
  <si>
    <t>choline</t>
  </si>
  <si>
    <t>choline phosphate</t>
  </si>
  <si>
    <t>ethanolamine</t>
  </si>
  <si>
    <t>phosphoethanolamine</t>
  </si>
  <si>
    <t>cytidine-5'-diphosphoethanolamine</t>
  </si>
  <si>
    <t>trimethylamine N-oxide</t>
  </si>
  <si>
    <t>glycerophosphoinositol*</t>
  </si>
  <si>
    <t>1,2-dipalmitoyl-GPC (16:0/16:0)</t>
  </si>
  <si>
    <t>1-palmitoyl-2-oleoyl-GPC (16:0/18:1)</t>
  </si>
  <si>
    <t>1-palmitoyl-2-linoleoyl-GPC (16:0/18:2)</t>
  </si>
  <si>
    <t>1-stearoyl-2-arachidonoyl-GPC (18:0/20:4)</t>
  </si>
  <si>
    <t>1-stearoyl-2-oleoyl-GPC (18:0/18:1)</t>
  </si>
  <si>
    <t>1,2-dioleoyl-GPC (18:1/18:1)*</t>
  </si>
  <si>
    <t>1-palmitoyl-2-arachidonoyl-GPC (16:0/20:4)</t>
  </si>
  <si>
    <t>1-palmitoyl-2-palmitoleoyl-GPC (16:0/16:1)*</t>
  </si>
  <si>
    <t>1-stearoyl-2-arachidonoyl-GPI (18:0/20:4)</t>
  </si>
  <si>
    <t>1-oleoyl-2-linoleoyl-GPC (18:1/18:2)*</t>
  </si>
  <si>
    <t>1-palmitoyl-2-oleoyl-GPG (16:0/18:1)</t>
  </si>
  <si>
    <t>1-palmitoyl-2-oleoyl-GPE (16:0/18:1)</t>
  </si>
  <si>
    <t>1-stearoyl-2-arachidonoyl-GPE (18:0/20:4)</t>
  </si>
  <si>
    <t>1-stearoyl-2-oleoyl-GPE (18:0/18:1)</t>
  </si>
  <si>
    <t>1-palmitoyl-2-arachidonoyl-GPE (16:0/20:4)*</t>
  </si>
  <si>
    <t>1,2-dioleoyl-GPI (18:1/18:1)</t>
  </si>
  <si>
    <t>1,2-dioleoyl-GPE (18:1/18:1)</t>
  </si>
  <si>
    <t>1-palmitoyl-2-oleoyl-GPI (16:0/18:1)*</t>
  </si>
  <si>
    <t>1-stearoyl-2-oleoyl-GPG (18:0/18:1)</t>
  </si>
  <si>
    <t>1-palmitoleoyl-2-linoleoyl-GPC (16:1/18:2)*</t>
  </si>
  <si>
    <t>1-linoleoyl-2-arachidonoyl-GPC (18:2/20:4n6)*</t>
  </si>
  <si>
    <t>1-linoleoyl-2-arachidonoyl-GPE (18:2/20:4)*</t>
  </si>
  <si>
    <t>1-palmitoyl-2-oleoyl-GPS (16:0/18:1)</t>
  </si>
  <si>
    <t>1-stearoyl-2-linoleoyl-GPS (18:0/18:2)</t>
  </si>
  <si>
    <t>1-oleoyl-arachidonoyl-GPI (18:1/20:4)*</t>
  </si>
  <si>
    <t>arachidonoylcholine</t>
  </si>
  <si>
    <t>oleoylcholine</t>
  </si>
  <si>
    <t>palmitoloelycholine</t>
  </si>
  <si>
    <t>1-palmitoyl-2-gamma-linolenoyl-GPC (16:0/18:3n6)*</t>
  </si>
  <si>
    <t>1-stearoyl-2-oleoyl-GPS (18:0/18:1)</t>
  </si>
  <si>
    <t>Phospholipids</t>
  </si>
  <si>
    <t>Lysolipid</t>
  </si>
  <si>
    <t>1-palmitoyl-GPC (16:0)</t>
  </si>
  <si>
    <t>1-palmitoleoyl-GPC (16:1)*</t>
  </si>
  <si>
    <t>2-palmitoleoyl-GPC (16:1)*</t>
  </si>
  <si>
    <t>1-oleoyl-GPC (18:1)</t>
  </si>
  <si>
    <t>1-arachidonoyl-GPC (20:4n6)*</t>
  </si>
  <si>
    <t>1-lignoceroyl-GPC (24:0)</t>
  </si>
  <si>
    <t>1-palmitoyl-GPE (16:0)</t>
  </si>
  <si>
    <t>1-stearoyl-GPE (18:0)</t>
  </si>
  <si>
    <t>2-stearoyl-GPE (18:0)*</t>
  </si>
  <si>
    <t>1-oleoyl-GPE (18:1)</t>
  </si>
  <si>
    <t>1-palmitoyl-GPI (16:0)*</t>
  </si>
  <si>
    <t>1-stearoyl-GPI (18:0)</t>
  </si>
  <si>
    <t>1-oleoyl-GPI (18:1)*</t>
  </si>
  <si>
    <t>1-stearoyl-GPS (18:0)*</t>
  </si>
  <si>
    <t>1-oleoyl-GPG (18:1)*</t>
  </si>
  <si>
    <t>Plasmalogen</t>
  </si>
  <si>
    <t>1-(1-enyl-palmitoyl)-2-oleoyl-GPE (P-16:0/18:1)*</t>
  </si>
  <si>
    <t>1-(1-enyl-palmitoyl)-2-linoleoyl-GPE (P-16:0/18:2)*</t>
  </si>
  <si>
    <t>1-(1-enyl-palmitoyl)-2-arachidonoyl-GPE (P-16:0/20:4)*</t>
  </si>
  <si>
    <t>1-(1-enyl-palmitoyl)-2-oleoyl-GPC (P-16:0/18:1)*</t>
  </si>
  <si>
    <t>1-(1-enyl-stearoyl)-2-oleoyl-GPE (P-18:0/18:1)</t>
  </si>
  <si>
    <t>1-(1-enyl-palmitoyl)-2-arachidonoyl-GPC (P-16:0/20:4)*</t>
  </si>
  <si>
    <t>Lysoplasmalogen</t>
  </si>
  <si>
    <t>1-(1-enyl-palmitoyl)-GPC (P-16:0)*</t>
  </si>
  <si>
    <t>1-(1-enyl-palmitoyl)-GPE (P-16:0)*</t>
  </si>
  <si>
    <t>1-(1-enyl-oleoyl)-GPE (P-18:1)*</t>
  </si>
  <si>
    <t>1-(1-enyl-oleoyl)-2-linoleoyl-GPE (P-18:1/18:2)*</t>
  </si>
  <si>
    <t>Glycerolipid Metabolism</t>
  </si>
  <si>
    <t>glycerol</t>
  </si>
  <si>
    <t>Monoacylglycerol</t>
  </si>
  <si>
    <t>1-myristoylglycerol (14:0)</t>
  </si>
  <si>
    <t>2-myristoylglycerol (14:0)</t>
  </si>
  <si>
    <t>1-pentadecanoylglycerol (15:0)</t>
  </si>
  <si>
    <t>1-palmitoylglycerol (16:0)</t>
  </si>
  <si>
    <t>2-palmitoylglycerol (16:0)</t>
  </si>
  <si>
    <t>1-oleoylglycerol (18:1)</t>
  </si>
  <si>
    <t>2-oleoylglycerol (18:1)</t>
  </si>
  <si>
    <t>2-linoleoylglycerol (18:2)</t>
  </si>
  <si>
    <t>1-linolenoylglycerol (18:3)</t>
  </si>
  <si>
    <t>1-palmitoleoylglycerol (16:1)*</t>
  </si>
  <si>
    <t>2-palmitoleoylglycerol (16:1)*</t>
  </si>
  <si>
    <t>Diacylglycerol</t>
  </si>
  <si>
    <t>diacylglycerol (12:0/18:1, 14:0/16:1, 16:0/14:1) [1]*</t>
  </si>
  <si>
    <t>diacylglycerol (12:0/18:1, 14:0/16:1, 16:0/14:1) [2]*</t>
  </si>
  <si>
    <t>diacylglycerol (14:0/18:1, 16:0/16:1) [1]*</t>
  </si>
  <si>
    <t>diacylglycerol (14:0/18:1, 16:0/16:1) [2]*</t>
  </si>
  <si>
    <t>diacylglycerol (16:1/18:2 [2], 16:0/18:3 [1])*</t>
  </si>
  <si>
    <t>oleoyl-linoleoyl-glycerol (18:1/18:2) [1]</t>
  </si>
  <si>
    <t>oleoyl-linoleoyl-glycerol (18:1/18:2) [2]</t>
  </si>
  <si>
    <t>oleoyl-arachidonoyl-glycerol (18:1/20:4) [2]*</t>
  </si>
  <si>
    <t>linoleoyl-linoleoyl-glycerol (18:2/18:2) [1]*</t>
  </si>
  <si>
    <t>linoleoyl-linoleoyl-glycerol (18:2/18:2) [2]*</t>
  </si>
  <si>
    <t>linoleoyl-linolenoyl-glycerol (18:2/18:3) [1]*</t>
  </si>
  <si>
    <t>linoleoyl-linolenoyl-glycerol (18:2/18:3) [2]*</t>
  </si>
  <si>
    <t>palmitoleoyl-linoleoyl-glycerol (16:1/18:2) [1]*</t>
  </si>
  <si>
    <t>palmitoyl-oleoyl-glycerol (16:0/18:1) [1]*</t>
  </si>
  <si>
    <t>palmitoyl-oleoyl-glycerol (16:0/18:1) [2]*</t>
  </si>
  <si>
    <t>palmitoleoyl-oleoyl-glycerol (16:1/18:1) [1]*</t>
  </si>
  <si>
    <t>palmitoleoyl-oleoyl-glycerol (16:1/18:1) [2]*</t>
  </si>
  <si>
    <t>palmitoyl-palmitoyl-glycerol (16:0/16:0) [1]*</t>
  </si>
  <si>
    <t>palmitoyl-palmitoyl-glycerol (16:0/16:0) [2]*</t>
  </si>
  <si>
    <t>palmitoyl-linoleoyl-glycerol (16:0/18:2) [1]*</t>
  </si>
  <si>
    <t>palmitoyl-linoleoyl-glycerol (16:0/18:2) [2]*</t>
  </si>
  <si>
    <t>oleoyl-oleoyl-glycerol (18:1/18:1) [2]*</t>
  </si>
  <si>
    <t>sphinganine</t>
  </si>
  <si>
    <t>phytosphingosine</t>
  </si>
  <si>
    <t>stearoyl sphingomyelin (d18:1/18:0)</t>
  </si>
  <si>
    <t>sphingomyelin (d18:1/18:1, d18:2/18:0)</t>
  </si>
  <si>
    <t>sphingosine</t>
  </si>
  <si>
    <t>sphingomyelin (d18:1/24:1, d18:2/24:0)*</t>
  </si>
  <si>
    <t>sphingomyelin (d18:1/20:1, d18:2/20:0)*</t>
  </si>
  <si>
    <t>behenoyl sphingomyelin (d18:1/22:0)*</t>
  </si>
  <si>
    <t>sphingomyelin (d18:1/20:0, d16:1/22:0)*</t>
  </si>
  <si>
    <t>sphingomyelin (d18:1/21:0, d17:1/22:0, d16:1/23:0)*</t>
  </si>
  <si>
    <t>sphingomyelin (d18:2/23:0, d18:1/23:1, d17:1/24:1)*</t>
  </si>
  <si>
    <t>tricosanoyl sphingomyelin (d18:1/23:0)*</t>
  </si>
  <si>
    <t>glycosyl-N-stearoyl-sphingosine</t>
  </si>
  <si>
    <t>glycosyl-N-palmitoyl-sphingosine</t>
  </si>
  <si>
    <t>lactosyl-N-palmitoyl-sphingosine</t>
  </si>
  <si>
    <t>Sterol</t>
  </si>
  <si>
    <t>cholesterol</t>
  </si>
  <si>
    <t>4-cholesten-3-one</t>
  </si>
  <si>
    <t>campesterol</t>
  </si>
  <si>
    <t>Steroid</t>
  </si>
  <si>
    <t>corticosterone</t>
  </si>
  <si>
    <t>Primary Bile Acid Metabolism</t>
  </si>
  <si>
    <t>cholate</t>
  </si>
  <si>
    <t>beta-muricholate</t>
  </si>
  <si>
    <t>Fatty Acid Metabolism (Acyl Choline)</t>
  </si>
  <si>
    <t>palmitoylcholine</t>
  </si>
  <si>
    <t>Nucleotides</t>
  </si>
  <si>
    <t>Purine Metabolism, (Hypo)Xanthine/Inosine containing</t>
  </si>
  <si>
    <t>inosine</t>
  </si>
  <si>
    <t>Nucleotide</t>
  </si>
  <si>
    <t>hypoxanthine</t>
  </si>
  <si>
    <t>xanthine</t>
  </si>
  <si>
    <t>N1-methylinosine</t>
  </si>
  <si>
    <t>2'-deoxyinosine</t>
  </si>
  <si>
    <t>urate</t>
  </si>
  <si>
    <t>allantoin</t>
  </si>
  <si>
    <t>adenosine 2'-monophosphate (2'-AMP)</t>
  </si>
  <si>
    <t>adenosine-2',3'-cyclic monophosphate</t>
  </si>
  <si>
    <t>adenine</t>
  </si>
  <si>
    <t>N1-methyladenosine</t>
  </si>
  <si>
    <t>N6-methyladenosine</t>
  </si>
  <si>
    <t>N6-carbamoylthreonyladenosine</t>
  </si>
  <si>
    <t>2'-deoxyadenosine 5'-monophosphate</t>
  </si>
  <si>
    <t>N6-succinyladenosine</t>
  </si>
  <si>
    <t>guanosine-2',3'-cyclic monophosphate</t>
  </si>
  <si>
    <t>guanosine</t>
  </si>
  <si>
    <t>N2,N2-dimethylguanosine</t>
  </si>
  <si>
    <t>2'-deoxyguanosine</t>
  </si>
  <si>
    <t>guanosine 2'-monophosphate (2'-GMP)*</t>
  </si>
  <si>
    <t>uridine 5'-monophosphate (UMP)</t>
  </si>
  <si>
    <t>uridine</t>
  </si>
  <si>
    <t>5-methyluridine (ribothymidine)</t>
  </si>
  <si>
    <t>5,6-dihydrouracil</t>
  </si>
  <si>
    <t>2'-deoxycytidine 5'-monophosphate</t>
  </si>
  <si>
    <t>2'-deoxycytidine</t>
  </si>
  <si>
    <t>5-methyl-2'-deoxycytidine</t>
  </si>
  <si>
    <t>thymine</t>
  </si>
  <si>
    <t>nicotinate ribonucleoside</t>
  </si>
  <si>
    <t>nicotinamide</t>
  </si>
  <si>
    <t>nicotinamide adenine dinucleotide (NAD+)</t>
  </si>
  <si>
    <t>trigonelline (N'-methylnicotinate)</t>
  </si>
  <si>
    <t>Riboflavin Metabolism</t>
  </si>
  <si>
    <t>riboflavin (Vitamin B2)</t>
  </si>
  <si>
    <t>flavin adenine dinucleotide (FAD)</t>
  </si>
  <si>
    <t>Ascorbate and Aldarate Metabolism</t>
  </si>
  <si>
    <t>ascorbate (Vitamin C)</t>
  </si>
  <si>
    <t>oxalate (ethanedioate)</t>
  </si>
  <si>
    <t>gamma-tocopherol/beta-tocopherol</t>
  </si>
  <si>
    <t>Folate Metabolism</t>
  </si>
  <si>
    <t>5-methyltetrahydrofolate (5MeTHF)</t>
  </si>
  <si>
    <t>Hemoglobin and Porphyrin Metabolism</t>
  </si>
  <si>
    <t>heme</t>
  </si>
  <si>
    <t>Thiamine Metabolism</t>
  </si>
  <si>
    <t>thiamin (Vitamin B1)</t>
  </si>
  <si>
    <t>thiamin monophosphate</t>
  </si>
  <si>
    <t>pyridoxamine phosphate</t>
  </si>
  <si>
    <t>pyridoxal</t>
  </si>
  <si>
    <t>Xenobiotics</t>
  </si>
  <si>
    <t>Benzoate Metabolism</t>
  </si>
  <si>
    <t>hippurate</t>
  </si>
  <si>
    <t>4-hydroxyhippurate</t>
  </si>
  <si>
    <t>catechol sulfate</t>
  </si>
  <si>
    <t>Food Component/Plant</t>
  </si>
  <si>
    <t>2,3-dihydroxyisovalerate</t>
  </si>
  <si>
    <t>gluconate</t>
  </si>
  <si>
    <t>erythritol</t>
  </si>
  <si>
    <t>quinate</t>
  </si>
  <si>
    <t>stachydrine</t>
  </si>
  <si>
    <t>Chemical</t>
  </si>
  <si>
    <t>sulfate*</t>
  </si>
  <si>
    <t>Sphingolipids</t>
  </si>
  <si>
    <t>Acyl Carnitines</t>
  </si>
  <si>
    <t>Obese+met Avg</t>
  </si>
  <si>
    <t>Obese+Veh Avg</t>
  </si>
  <si>
    <t>Lean+met AVG</t>
  </si>
  <si>
    <t>Lean+Veh AVG</t>
  </si>
  <si>
    <t>Obesemet/obeseveh</t>
  </si>
  <si>
    <t>Leanmet/Leanveh</t>
  </si>
  <si>
    <t>(Lean + met/Lean + veh)</t>
  </si>
  <si>
    <t>qvalues</t>
  </si>
  <si>
    <t>p value</t>
  </si>
  <si>
    <t>Abs</t>
  </si>
  <si>
    <t>t value</t>
  </si>
  <si>
    <t>x1-x2 avgs</t>
  </si>
  <si>
    <t>Pooled Standard deviation</t>
  </si>
  <si>
    <t>Stdev, foldchg obese</t>
  </si>
  <si>
    <t>Average</t>
  </si>
  <si>
    <t>Foldchg</t>
  </si>
  <si>
    <t>Stdev, fold change lean</t>
  </si>
  <si>
    <t>SUPER PATHWAY</t>
  </si>
  <si>
    <t>BIOCHEMICAL</t>
  </si>
  <si>
    <t>PATHWAY SORTORDER</t>
  </si>
  <si>
    <t>(Obese + met/obese +veh)</t>
  </si>
  <si>
    <t>FOLD CHANGE</t>
  </si>
  <si>
    <t>From average baseline fold change in obese</t>
  </si>
  <si>
    <t>From average baseline fold change in lean</t>
  </si>
  <si>
    <t>Biochemical Class</t>
  </si>
  <si>
    <t>Carbohydrate &amp; Energy</t>
  </si>
  <si>
    <t>Cofactors &amp; Vitamins</t>
  </si>
  <si>
    <t>`</t>
  </si>
  <si>
    <t>p-value</t>
  </si>
  <si>
    <t>Phenylalanine and Tyrosine Metabolism</t>
  </si>
  <si>
    <t>Tryptophan Metabolism</t>
  </si>
  <si>
    <t>Dipeptide</t>
  </si>
  <si>
    <t>Glycolysis, Gluconeogenesis, and Pyruvate Metabolism</t>
  </si>
  <si>
    <t>Fructose, Mannose and Galactose Metabolism</t>
  </si>
  <si>
    <t>Oxidative Phosphorylation</t>
  </si>
  <si>
    <t>Medium Chain Fatty Acid</t>
  </si>
  <si>
    <t>Fatty Acid, Amino</t>
  </si>
  <si>
    <t>Fatty Acid Metabolism(Acyl Carnitine)</t>
  </si>
  <si>
    <t>Fatty Acid, Monohydroxy</t>
  </si>
  <si>
    <t>Phosphatidylserine (PS)</t>
  </si>
  <si>
    <t>Purine Metabolism, Adenine containing</t>
  </si>
  <si>
    <t>Purine Metabolism, Guanine containing</t>
  </si>
  <si>
    <t>Pyrimidine Metabolism, Uracil containing</t>
  </si>
  <si>
    <t>Pyrimidine Metabolism, Cytidine containing</t>
  </si>
  <si>
    <t>Pyrimidine Metabolism, Thymine containing</t>
  </si>
  <si>
    <t>Nicotinate and Nicotinamide Metabolism</t>
  </si>
  <si>
    <t>Vitamin B6 Metabolism</t>
  </si>
  <si>
    <t>X</t>
  </si>
  <si>
    <t>Platform</t>
  </si>
  <si>
    <t>Comp ID</t>
  </si>
  <si>
    <t>KEGG</t>
  </si>
  <si>
    <t>HMDB</t>
  </si>
  <si>
    <t>PUBCHEM</t>
  </si>
  <si>
    <t>LC/MS pos early</t>
  </si>
  <si>
    <t>C00037</t>
  </si>
  <si>
    <t>HMDB00123</t>
  </si>
  <si>
    <t>HMDB00532</t>
  </si>
  <si>
    <t>C00576</t>
  </si>
  <si>
    <t>HMDB01252</t>
  </si>
  <si>
    <t>C00049</t>
  </si>
  <si>
    <t>HMDB00191</t>
  </si>
  <si>
    <t>LC/MS polar</t>
  </si>
  <si>
    <t>C01042</t>
  </si>
  <si>
    <t>HMDB00812</t>
  </si>
  <si>
    <t>C00025</t>
  </si>
  <si>
    <t>HMDB00148</t>
  </si>
  <si>
    <t>C00064</t>
  </si>
  <si>
    <t>HMDB00641</t>
  </si>
  <si>
    <t>C02716</t>
  </si>
  <si>
    <t>HMDB06029</t>
  </si>
  <si>
    <t>C00334</t>
  </si>
  <si>
    <t>HMDB00112</t>
  </si>
  <si>
    <t>LC/MS neg</t>
  </si>
  <si>
    <t>HMDB41900</t>
  </si>
  <si>
    <t>C16741</t>
  </si>
  <si>
    <t>HMDB00450</t>
  </si>
  <si>
    <t>C05607</t>
  </si>
  <si>
    <t>HMDB00779</t>
  </si>
  <si>
    <t>C03672</t>
  </si>
  <si>
    <t>HMDB00755</t>
  </si>
  <si>
    <t>C02180</t>
  </si>
  <si>
    <t>HMDB60015</t>
  </si>
  <si>
    <t>C01468</t>
  </si>
  <si>
    <t>HMDB11635</t>
  </si>
  <si>
    <t>HMDB11686</t>
  </si>
  <si>
    <t>C02043</t>
  </si>
  <si>
    <t>HMDB00671</t>
  </si>
  <si>
    <t>HMDB00682</t>
  </si>
  <si>
    <t>C00328</t>
  </si>
  <si>
    <t>HMDB00684</t>
  </si>
  <si>
    <t>C05635</t>
  </si>
  <si>
    <t>HMDB00763</t>
  </si>
  <si>
    <t>C00780</t>
  </si>
  <si>
    <t>HMDB00259</t>
  </si>
  <si>
    <t>HMDB00407</t>
  </si>
  <si>
    <t>C00141</t>
  </si>
  <si>
    <t>HMDB00019</t>
  </si>
  <si>
    <t>C00671</t>
  </si>
  <si>
    <t>HMDB03736</t>
  </si>
  <si>
    <t>HMDB00622</t>
  </si>
  <si>
    <t>HMDB00736</t>
  </si>
  <si>
    <t>C00073</t>
  </si>
  <si>
    <t>HMDB00696</t>
  </si>
  <si>
    <t>C02712</t>
  </si>
  <si>
    <t>HMDB11745</t>
  </si>
  <si>
    <t>C00021</t>
  </si>
  <si>
    <t>HMDB00939</t>
  </si>
  <si>
    <t>C02291</t>
  </si>
  <si>
    <t>HMDB00099</t>
  </si>
  <si>
    <t>C00606</t>
  </si>
  <si>
    <t>HMDB00996</t>
  </si>
  <si>
    <t>C00519</t>
  </si>
  <si>
    <t>HMDB00965</t>
  </si>
  <si>
    <t>C00245</t>
  </si>
  <si>
    <t>HMDB00251</t>
  </si>
  <si>
    <t>C00062</t>
  </si>
  <si>
    <t>HMDB00517</t>
  </si>
  <si>
    <t>C03406</t>
  </si>
  <si>
    <t>HMDB00052</t>
  </si>
  <si>
    <t>16950;828</t>
  </si>
  <si>
    <t>C03626</t>
  </si>
  <si>
    <t>HMDB01539</t>
  </si>
  <si>
    <t>C02562</t>
  </si>
  <si>
    <t>HMDB04620</t>
  </si>
  <si>
    <t>C03884</t>
  </si>
  <si>
    <t>HMDB29416</t>
  </si>
  <si>
    <t>C00791</t>
  </si>
  <si>
    <t>HMDB00562</t>
  </si>
  <si>
    <t>C01035</t>
  </si>
  <si>
    <t>HMDB03464</t>
  </si>
  <si>
    <t>C00051</t>
  </si>
  <si>
    <t>HMDB00125</t>
  </si>
  <si>
    <t>C11347</t>
  </si>
  <si>
    <t>7408076;6426709</t>
  </si>
  <si>
    <t>HMDB29127</t>
  </si>
  <si>
    <t>C05598</t>
  </si>
  <si>
    <t>HMDB00821</t>
  </si>
  <si>
    <t>C05345</t>
  </si>
  <si>
    <t>HMDB00124</t>
  </si>
  <si>
    <t>C00121</t>
  </si>
  <si>
    <t>HMDB00283</t>
  </si>
  <si>
    <t>C00474</t>
  </si>
  <si>
    <t>HMDB00508</t>
  </si>
  <si>
    <t>C01936</t>
  </si>
  <si>
    <t>HMDB12253</t>
  </si>
  <si>
    <t>C01835</t>
  </si>
  <si>
    <t>HMDB01262</t>
  </si>
  <si>
    <t>C00208</t>
  </si>
  <si>
    <t>HMDB00163</t>
  </si>
  <si>
    <t>C00089</t>
  </si>
  <si>
    <t>HMDB00258</t>
  </si>
  <si>
    <t>C00159</t>
  </si>
  <si>
    <t>HMDB00169</t>
  </si>
  <si>
    <t>C00446</t>
  </si>
  <si>
    <t>HMDB00645</t>
  </si>
  <si>
    <t>C00191</t>
  </si>
  <si>
    <t>HMDB00127</t>
  </si>
  <si>
    <t>C04540</t>
  </si>
  <si>
    <t>HMDB00489</t>
  </si>
  <si>
    <t>C00311</t>
  </si>
  <si>
    <t>HMDB00193</t>
  </si>
  <si>
    <t>C00026</t>
  </si>
  <si>
    <t>HMDB00208</t>
  </si>
  <si>
    <t>C00122</t>
  </si>
  <si>
    <t>HMDB00134</t>
  </si>
  <si>
    <t>C00149</t>
  </si>
  <si>
    <t>HMDB00156</t>
  </si>
  <si>
    <t>C19806</t>
  </si>
  <si>
    <t>HMDB31193</t>
  </si>
  <si>
    <t>C00009</t>
  </si>
  <si>
    <t>HMDB01429</t>
  </si>
  <si>
    <t>C01571</t>
  </si>
  <si>
    <t>HMDB00511</t>
  </si>
  <si>
    <t>C02679</t>
  </si>
  <si>
    <t>HMDB00638</t>
  </si>
  <si>
    <t>C06424</t>
  </si>
  <si>
    <t>HMDB00806</t>
  </si>
  <si>
    <t>C08322</t>
  </si>
  <si>
    <t>HMDB02000</t>
  </si>
  <si>
    <t>C16537</t>
  </si>
  <si>
    <t>HMDB00826</t>
  </si>
  <si>
    <t>C00249</t>
  </si>
  <si>
    <t>HMDB00220</t>
  </si>
  <si>
    <t>C08362</t>
  </si>
  <si>
    <t>HMDB03229</t>
  </si>
  <si>
    <t>HMDB60038</t>
  </si>
  <si>
    <t>HMDB13622</t>
  </si>
  <si>
    <t>HMDB02231</t>
  </si>
  <si>
    <t>C16300</t>
  </si>
  <si>
    <t>HMDB06547</t>
  </si>
  <si>
    <t>C16513</t>
  </si>
  <si>
    <t>HMDB01976</t>
  </si>
  <si>
    <t>C01595</t>
  </si>
  <si>
    <t>HMDB00673</t>
  </si>
  <si>
    <t>C06426</t>
  </si>
  <si>
    <t>HMDB03073</t>
  </si>
  <si>
    <t>C16527</t>
  </si>
  <si>
    <t>HMDB02226</t>
  </si>
  <si>
    <t>LC/MS pos late</t>
  </si>
  <si>
    <t>HMDB00991</t>
  </si>
  <si>
    <t>HMDB02095</t>
  </si>
  <si>
    <t>HMDB00701</t>
  </si>
  <si>
    <t>HMDB06469</t>
  </si>
  <si>
    <t>HMDB31057</t>
  </si>
  <si>
    <t>C03045</t>
  </si>
  <si>
    <t>C18218</t>
  </si>
  <si>
    <t>HMDB06294</t>
  </si>
  <si>
    <t>C14829</t>
  </si>
  <si>
    <t>HMDB04705</t>
  </si>
  <si>
    <t>C00584</t>
  </si>
  <si>
    <t>HMDB01220</t>
  </si>
  <si>
    <t>C00696</t>
  </si>
  <si>
    <t>HMDB01403</t>
  </si>
  <si>
    <t>C00639</t>
  </si>
  <si>
    <t>HMDB01139</t>
  </si>
  <si>
    <t>C05961</t>
  </si>
  <si>
    <t>HMDB02886</t>
  </si>
  <si>
    <t>HMDB02088</t>
  </si>
  <si>
    <t>C16512</t>
  </si>
  <si>
    <t>HMDB02100</t>
  </si>
  <si>
    <t>HMDB13078</t>
  </si>
  <si>
    <t>C11695</t>
  </si>
  <si>
    <t>HMDB04080</t>
  </si>
  <si>
    <t>HMDB12252</t>
  </si>
  <si>
    <t>C00137</t>
  </si>
  <si>
    <t>HMDB00211</t>
  </si>
  <si>
    <t>C00114</t>
  </si>
  <si>
    <t>HMDB00097</t>
  </si>
  <si>
    <t>C00588</t>
  </si>
  <si>
    <t>HMDB01565</t>
  </si>
  <si>
    <t>C00189</t>
  </si>
  <si>
    <t>HMDB00149</t>
  </si>
  <si>
    <t>C00346</t>
  </si>
  <si>
    <t>HMDB00224</t>
  </si>
  <si>
    <t>C01104</t>
  </si>
  <si>
    <t>HMDB00925</t>
  </si>
  <si>
    <t>HMDB00564</t>
  </si>
  <si>
    <t>HMDB05320</t>
  </si>
  <si>
    <t>HMDB05323</t>
  </si>
  <si>
    <t>HMDB10382</t>
  </si>
  <si>
    <t>HMDB10383</t>
  </si>
  <si>
    <t>HMDB02815</t>
  </si>
  <si>
    <t>C05208</t>
  </si>
  <si>
    <t>HMDB10395</t>
  </si>
  <si>
    <t>HMDB11503</t>
  </si>
  <si>
    <t>HMDB11130</t>
  </si>
  <si>
    <t>HMDB11506</t>
  </si>
  <si>
    <t>HMDB61695</t>
  </si>
  <si>
    <t>HMDB61696</t>
  </si>
  <si>
    <t>C00116</t>
  </si>
  <si>
    <t>HMDB00131</t>
  </si>
  <si>
    <t>C01885</t>
  </si>
  <si>
    <t>HMDB11561</t>
  </si>
  <si>
    <t>HMDB31074</t>
  </si>
  <si>
    <t>HMDB11533</t>
  </si>
  <si>
    <t>HMDB11567</t>
  </si>
  <si>
    <t>HMDB11569</t>
  </si>
  <si>
    <t>HMDB07131</t>
  </si>
  <si>
    <t>C01789</t>
  </si>
  <si>
    <t>HMDB02869</t>
  </si>
  <si>
    <t>C00695</t>
  </si>
  <si>
    <t>HMDB00619</t>
  </si>
  <si>
    <t>C17726</t>
  </si>
  <si>
    <t>HMDB00415</t>
  </si>
  <si>
    <t>C00294</t>
  </si>
  <si>
    <t>HMDB00195</t>
  </si>
  <si>
    <t>C00262</t>
  </si>
  <si>
    <t>HMDB00157</t>
  </si>
  <si>
    <t>C00385</t>
  </si>
  <si>
    <t>HMDB00292</t>
  </si>
  <si>
    <t>C05512</t>
  </si>
  <si>
    <t>HMDB00071</t>
  </si>
  <si>
    <t>C00366</t>
  </si>
  <si>
    <t>HMDB00289</t>
  </si>
  <si>
    <t>C02353</t>
  </si>
  <si>
    <t>HMDB11616</t>
  </si>
  <si>
    <t>C00147</t>
  </si>
  <si>
    <t>HMDB00034</t>
  </si>
  <si>
    <t>C02494</t>
  </si>
  <si>
    <t>HMDB03331</t>
  </si>
  <si>
    <t>HMDB04044</t>
  </si>
  <si>
    <t>C00360</t>
  </si>
  <si>
    <t>HMDB00905</t>
  </si>
  <si>
    <t>HMDB00912</t>
  </si>
  <si>
    <t>C06194</t>
  </si>
  <si>
    <t>HMDB11629</t>
  </si>
  <si>
    <t>C00387</t>
  </si>
  <si>
    <t>HMDB00133</t>
  </si>
  <si>
    <t>C00330</t>
  </si>
  <si>
    <t>HMDB00085</t>
  </si>
  <si>
    <t>C00299</t>
  </si>
  <si>
    <t>HMDB00296</t>
  </si>
  <si>
    <t>HMDB00884</t>
  </si>
  <si>
    <t>C00429</t>
  </si>
  <si>
    <t>HMDB00076</t>
  </si>
  <si>
    <t>C00239</t>
  </si>
  <si>
    <t>HMDB01202</t>
  </si>
  <si>
    <t>C03592</t>
  </si>
  <si>
    <t>HMDB02224</t>
  </si>
  <si>
    <t>C00178</t>
  </si>
  <si>
    <t>HMDB00262</t>
  </si>
  <si>
    <t>C05841</t>
  </si>
  <si>
    <t>HMDB06809</t>
  </si>
  <si>
    <t>C00153</t>
  </si>
  <si>
    <t>HMDB01406</t>
  </si>
  <si>
    <t>C00003</t>
  </si>
  <si>
    <t>HMDB00902</t>
  </si>
  <si>
    <t>C01004</t>
  </si>
  <si>
    <t>HMDB00875</t>
  </si>
  <si>
    <t>C00255</t>
  </si>
  <si>
    <t>HMDB00244</t>
  </si>
  <si>
    <t>C00016</t>
  </si>
  <si>
    <t>HMDB01248</t>
  </si>
  <si>
    <t>C00072</t>
  </si>
  <si>
    <t>HMDB00044</t>
  </si>
  <si>
    <t>C00209</t>
  </si>
  <si>
    <t>HMDB02329</t>
  </si>
  <si>
    <t>C00440</t>
  </si>
  <si>
    <t>HMDB01396</t>
  </si>
  <si>
    <t>C00032</t>
  </si>
  <si>
    <t>HMDB03178</t>
  </si>
  <si>
    <t>C00378</t>
  </si>
  <si>
    <t>HMDB00235</t>
  </si>
  <si>
    <t>C01081</t>
  </si>
  <si>
    <t>HMDB02666</t>
  </si>
  <si>
    <t>C00647</t>
  </si>
  <si>
    <t>HMDB01555</t>
  </si>
  <si>
    <t>C00250</t>
  </si>
  <si>
    <t>HMDB01545</t>
  </si>
  <si>
    <t>C01586</t>
  </si>
  <si>
    <t>HMDB00714</t>
  </si>
  <si>
    <t>HMDB13678</t>
  </si>
  <si>
    <t>C00090</t>
  </si>
  <si>
    <t>HMDB59724</t>
  </si>
  <si>
    <t>C04039</t>
  </si>
  <si>
    <t>HMDB12141</t>
  </si>
  <si>
    <t>C00257</t>
  </si>
  <si>
    <t>HMDB00625</t>
  </si>
  <si>
    <t>C00503</t>
  </si>
  <si>
    <t>HMDB02994</t>
  </si>
  <si>
    <t>C00296</t>
  </si>
  <si>
    <t>HMDB03072</t>
  </si>
  <si>
    <t>C10172</t>
  </si>
  <si>
    <t>HMDB04827</t>
  </si>
  <si>
    <t>C00059</t>
  </si>
  <si>
    <t>HMDB01448</t>
  </si>
  <si>
    <t>Peptides</t>
  </si>
  <si>
    <t xml:space="preserve">Fatty Acids </t>
  </si>
  <si>
    <t>Glycolysis and the TCA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</si>
</sst>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.3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20"/>
      <color theme="1"/>
      <name val="Arial"/>
      <family val="2"/>
    </font>
    <font>
      <b/>
      <sz val="26"/>
      <color theme="1"/>
      <name val="Arial"/>
      <family val="2"/>
    </font>
    <font>
      <b/>
      <sz val="8"/>
      <color rgb="FFFFFF00"/>
      <name val="Arial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8"/>
      <color theme="1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u/>
      <sz val="2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808080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5AB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1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1"/>
    <xf numFmtId="0" fontId="7" fillId="0" borderId="7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/>
    </xf>
    <xf numFmtId="11" fontId="5" fillId="0" borderId="18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0" fontId="1" fillId="0" borderId="10" xfId="1" applyBorder="1"/>
    <xf numFmtId="0" fontId="1" fillId="0" borderId="0" xfId="1" applyAlignment="1">
      <alignment wrapText="1"/>
    </xf>
    <xf numFmtId="0" fontId="11" fillId="0" borderId="0" xfId="2"/>
    <xf numFmtId="164" fontId="11" fillId="0" borderId="14" xfId="2" applyNumberFormat="1" applyBorder="1" applyAlignment="1">
      <alignment horizontal="center"/>
    </xf>
    <xf numFmtId="0" fontId="11" fillId="0" borderId="0" xfId="2" applyFill="1"/>
    <xf numFmtId="0" fontId="12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0" fontId="11" fillId="0" borderId="0" xfId="2" applyFill="1" applyAlignment="1">
      <alignment horizontal="left"/>
    </xf>
    <xf numFmtId="0" fontId="5" fillId="2" borderId="23" xfId="2" applyFont="1" applyFill="1" applyBorder="1" applyAlignment="1">
      <alignment horizontal="center" vertical="center"/>
    </xf>
    <xf numFmtId="0" fontId="11" fillId="6" borderId="0" xfId="2" applyFill="1" applyAlignment="1">
      <alignment horizontal="center" vertical="center"/>
    </xf>
    <xf numFmtId="0" fontId="2" fillId="0" borderId="0" xfId="2" applyFont="1" applyAlignment="1">
      <alignment horizontal="left" wrapText="1"/>
    </xf>
    <xf numFmtId="0" fontId="2" fillId="0" borderId="0" xfId="2" applyFont="1" applyAlignment="1">
      <alignment horizontal="left"/>
    </xf>
    <xf numFmtId="0" fontId="15" fillId="0" borderId="14" xfId="2" applyFont="1" applyBorder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5" fillId="2" borderId="6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11" fillId="0" borderId="29" xfId="2" applyBorder="1" applyAlignment="1">
      <alignment horizontal="center"/>
    </xf>
    <xf numFmtId="0" fontId="5" fillId="2" borderId="31" xfId="2" applyFont="1" applyFill="1" applyBorder="1" applyAlignment="1">
      <alignment horizontal="left" vertical="center"/>
    </xf>
    <xf numFmtId="0" fontId="5" fillId="2" borderId="33" xfId="2" applyFont="1" applyFill="1" applyBorder="1" applyAlignment="1">
      <alignment horizontal="left" vertical="center"/>
    </xf>
    <xf numFmtId="0" fontId="5" fillId="2" borderId="32" xfId="2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 wrapText="1"/>
    </xf>
    <xf numFmtId="0" fontId="5" fillId="2" borderId="19" xfId="1" applyFont="1" applyFill="1" applyBorder="1" applyAlignment="1">
      <alignment horizontal="left" vertical="center" wrapText="1"/>
    </xf>
    <xf numFmtId="0" fontId="5" fillId="2" borderId="18" xfId="1" applyFont="1" applyFill="1" applyBorder="1" applyAlignment="1">
      <alignment horizontal="left" vertical="center" wrapText="1"/>
    </xf>
    <xf numFmtId="0" fontId="17" fillId="0" borderId="0" xfId="2" applyFont="1" applyAlignment="1">
      <alignment horizontal="left"/>
    </xf>
    <xf numFmtId="0" fontId="19" fillId="0" borderId="28" xfId="2" applyFont="1" applyFill="1" applyBorder="1" applyAlignment="1">
      <alignment horizontal="left"/>
    </xf>
    <xf numFmtId="0" fontId="17" fillId="0" borderId="28" xfId="2" applyFont="1" applyBorder="1" applyAlignment="1">
      <alignment horizontal="left"/>
    </xf>
    <xf numFmtId="0" fontId="19" fillId="0" borderId="28" xfId="2" applyFont="1" applyBorder="1" applyAlignment="1">
      <alignment horizontal="center"/>
    </xf>
    <xf numFmtId="0" fontId="19" fillId="0" borderId="28" xfId="2" applyFont="1" applyBorder="1"/>
    <xf numFmtId="0" fontId="19" fillId="0" borderId="0" xfId="2" applyFont="1" applyFill="1" applyBorder="1" applyAlignment="1">
      <alignment horizontal="left"/>
    </xf>
    <xf numFmtId="0" fontId="17" fillId="0" borderId="0" xfId="2" applyFont="1" applyBorder="1" applyAlignment="1">
      <alignment horizontal="left"/>
    </xf>
    <xf numFmtId="0" fontId="19" fillId="0" borderId="0" xfId="2" applyFont="1" applyBorder="1" applyAlignment="1">
      <alignment horizontal="center"/>
    </xf>
    <xf numFmtId="0" fontId="19" fillId="0" borderId="0" xfId="2" applyFont="1" applyBorder="1"/>
    <xf numFmtId="0" fontId="17" fillId="0" borderId="0" xfId="2" applyFont="1" applyAlignment="1">
      <alignment horizontal="left" wrapText="1"/>
    </xf>
    <xf numFmtId="0" fontId="17" fillId="0" borderId="8" xfId="2" applyFont="1" applyBorder="1" applyAlignment="1">
      <alignment horizontal="left" wrapText="1"/>
    </xf>
    <xf numFmtId="0" fontId="19" fillId="0" borderId="8" xfId="2" applyFont="1" applyBorder="1"/>
    <xf numFmtId="0" fontId="19" fillId="0" borderId="8" xfId="2" applyFont="1" applyBorder="1" applyAlignment="1"/>
    <xf numFmtId="0" fontId="19" fillId="6" borderId="8" xfId="2" applyFont="1" applyFill="1" applyBorder="1" applyAlignment="1">
      <alignment horizontal="center" vertical="center"/>
    </xf>
    <xf numFmtId="0" fontId="19" fillId="0" borderId="0" xfId="2" applyFont="1" applyAlignment="1">
      <alignment horizontal="left"/>
    </xf>
    <xf numFmtId="0" fontId="19" fillId="0" borderId="0" xfId="2" applyFont="1" applyBorder="1" applyAlignment="1">
      <alignment horizontal="left"/>
    </xf>
    <xf numFmtId="0" fontId="19" fillId="5" borderId="24" xfId="2" applyNumberFormat="1" applyFont="1" applyFill="1" applyBorder="1" applyAlignment="1">
      <alignment horizontal="center"/>
    </xf>
    <xf numFmtId="0" fontId="19" fillId="3" borderId="24" xfId="2" applyNumberFormat="1" applyFont="1" applyFill="1" applyBorder="1" applyAlignment="1">
      <alignment horizontal="center"/>
    </xf>
    <xf numFmtId="0" fontId="19" fillId="0" borderId="1" xfId="2" applyFont="1" applyFill="1" applyBorder="1" applyAlignment="1">
      <alignment horizontal="left"/>
    </xf>
    <xf numFmtId="0" fontId="19" fillId="0" borderId="7" xfId="2" applyFont="1" applyFill="1" applyBorder="1" applyAlignment="1">
      <alignment horizontal="left"/>
    </xf>
    <xf numFmtId="0" fontId="19" fillId="0" borderId="22" xfId="2" applyFont="1" applyFill="1" applyBorder="1" applyAlignment="1">
      <alignment horizontal="left"/>
    </xf>
    <xf numFmtId="0" fontId="5" fillId="2" borderId="40" xfId="2" applyFont="1" applyFill="1" applyBorder="1" applyAlignment="1">
      <alignment horizontal="center" vertical="center"/>
    </xf>
    <xf numFmtId="0" fontId="18" fillId="0" borderId="27" xfId="2" applyFont="1" applyBorder="1" applyAlignment="1">
      <alignment horizontal="center"/>
    </xf>
    <xf numFmtId="0" fontId="20" fillId="0" borderId="26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left"/>
    </xf>
    <xf numFmtId="0" fontId="16" fillId="0" borderId="4" xfId="2" applyFont="1" applyFill="1" applyBorder="1" applyAlignment="1">
      <alignment horizontal="left"/>
    </xf>
    <xf numFmtId="0" fontId="16" fillId="0" borderId="14" xfId="2" applyFont="1" applyFill="1" applyBorder="1" applyAlignment="1">
      <alignment horizontal="left"/>
    </xf>
    <xf numFmtId="0" fontId="16" fillId="0" borderId="14" xfId="2" applyFont="1" applyBorder="1" applyAlignment="1">
      <alignment horizontal="center"/>
    </xf>
    <xf numFmtId="0" fontId="16" fillId="0" borderId="14" xfId="2" applyFont="1" applyBorder="1"/>
    <xf numFmtId="0" fontId="17" fillId="0" borderId="34" xfId="2" applyFont="1" applyFill="1" applyBorder="1" applyAlignment="1">
      <alignment horizontal="left"/>
    </xf>
    <xf numFmtId="0" fontId="16" fillId="0" borderId="34" xfId="2" applyFont="1" applyBorder="1"/>
    <xf numFmtId="0" fontId="16" fillId="0" borderId="34" xfId="2" applyFont="1" applyBorder="1" applyAlignment="1"/>
    <xf numFmtId="0" fontId="16" fillId="6" borderId="34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left"/>
    </xf>
    <xf numFmtId="0" fontId="19" fillId="0" borderId="0" xfId="2" applyFont="1"/>
    <xf numFmtId="0" fontId="19" fillId="7" borderId="7" xfId="2" applyFont="1" applyFill="1" applyBorder="1" applyAlignment="1">
      <alignment horizontal="left"/>
    </xf>
    <xf numFmtId="0" fontId="19" fillId="0" borderId="37" xfId="2" applyFont="1" applyFill="1" applyBorder="1" applyAlignment="1">
      <alignment horizontal="left"/>
    </xf>
    <xf numFmtId="0" fontId="19" fillId="0" borderId="39" xfId="2" applyFont="1" applyFill="1" applyBorder="1" applyAlignment="1">
      <alignment horizontal="left"/>
    </xf>
    <xf numFmtId="0" fontId="19" fillId="0" borderId="36" xfId="2" applyFont="1" applyFill="1" applyBorder="1" applyAlignment="1">
      <alignment horizontal="left"/>
    </xf>
    <xf numFmtId="11" fontId="19" fillId="0" borderId="0" xfId="2" applyNumberFormat="1" applyFont="1" applyBorder="1"/>
    <xf numFmtId="0" fontId="7" fillId="0" borderId="14" xfId="2" applyFont="1" applyBorder="1" applyAlignment="1">
      <alignment horizontal="center"/>
    </xf>
    <xf numFmtId="0" fontId="20" fillId="0" borderId="14" xfId="2" applyFont="1" applyFill="1" applyBorder="1" applyAlignment="1">
      <alignment horizontal="center" vertical="center"/>
    </xf>
    <xf numFmtId="0" fontId="7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left"/>
    </xf>
    <xf numFmtId="0" fontId="16" fillId="0" borderId="17" xfId="2" applyFont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left"/>
    </xf>
    <xf numFmtId="0" fontId="19" fillId="0" borderId="21" xfId="2" applyFont="1" applyFill="1" applyBorder="1" applyAlignment="1">
      <alignment horizontal="left"/>
    </xf>
    <xf numFmtId="0" fontId="6" fillId="0" borderId="11" xfId="1" applyFont="1" applyBorder="1" applyAlignment="1">
      <alignment horizont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top" wrapText="1"/>
    </xf>
    <xf numFmtId="0" fontId="9" fillId="3" borderId="17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0" fillId="0" borderId="0" xfId="0"/>
    <xf numFmtId="0" fontId="22" fillId="8" borderId="2" xfId="1" applyFont="1" applyFill="1" applyBorder="1" applyAlignment="1">
      <alignment horizontal="center" vertical="center"/>
    </xf>
    <xf numFmtId="0" fontId="22" fillId="8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21" fillId="0" borderId="16" xfId="3" applyBorder="1" applyAlignment="1">
      <alignment horizontal="left" vertical="center"/>
    </xf>
    <xf numFmtId="0" fontId="5" fillId="0" borderId="16" xfId="1" applyFont="1" applyBorder="1" applyAlignment="1">
      <alignment horizontal="right" vertical="center"/>
    </xf>
    <xf numFmtId="0" fontId="5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horizontal="left" vertical="center"/>
    </xf>
    <xf numFmtId="0" fontId="21" fillId="0" borderId="18" xfId="3" applyBorder="1" applyAlignment="1">
      <alignment horizontal="left" vertical="center"/>
    </xf>
    <xf numFmtId="0" fontId="5" fillId="0" borderId="18" xfId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top"/>
    </xf>
    <xf numFmtId="0" fontId="23" fillId="2" borderId="14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4" fillId="0" borderId="41" xfId="1" applyFont="1" applyBorder="1" applyAlignment="1">
      <alignment horizontal="center"/>
    </xf>
    <xf numFmtId="0" fontId="24" fillId="0" borderId="42" xfId="1" applyFont="1" applyBorder="1" applyAlignment="1">
      <alignment horizontal="center"/>
    </xf>
    <xf numFmtId="0" fontId="5" fillId="2" borderId="19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23" fillId="2" borderId="14" xfId="1" applyFont="1" applyFill="1" applyBorder="1" applyAlignment="1">
      <alignment horizontal="left" vertical="center" wrapText="1"/>
    </xf>
    <xf numFmtId="0" fontId="5" fillId="2" borderId="17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20" xfId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left" vertical="center" wrapText="1"/>
    </xf>
    <xf numFmtId="0" fontId="5" fillId="2" borderId="18" xfId="1" applyFont="1" applyFill="1" applyBorder="1" applyAlignment="1">
      <alignment horizontal="left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2" fillId="8" borderId="0" xfId="1" applyFont="1" applyFill="1" applyBorder="1" applyAlignment="1">
      <alignment horizontal="center" vertical="center"/>
    </xf>
    <xf numFmtId="0" fontId="23" fillId="2" borderId="17" xfId="1" applyFont="1" applyFill="1" applyBorder="1" applyAlignment="1">
      <alignment horizontal="center" vertical="center" wrapText="1"/>
    </xf>
    <xf numFmtId="0" fontId="14" fillId="2" borderId="26" xfId="2" applyFont="1" applyFill="1" applyBorder="1" applyAlignment="1">
      <alignment horizontal="center" vertical="center" wrapText="1"/>
    </xf>
    <xf numFmtId="0" fontId="14" fillId="2" borderId="30" xfId="2" applyFont="1" applyFill="1" applyBorder="1" applyAlignment="1">
      <alignment horizontal="center" vertical="center" wrapText="1"/>
    </xf>
    <xf numFmtId="0" fontId="14" fillId="2" borderId="25" xfId="2" applyFont="1" applyFill="1" applyBorder="1" applyAlignment="1">
      <alignment horizontal="center" vertical="center" wrapText="1"/>
    </xf>
    <xf numFmtId="0" fontId="13" fillId="2" borderId="26" xfId="2" applyFont="1" applyFill="1" applyBorder="1" applyAlignment="1">
      <alignment horizontal="center" vertical="center" wrapText="1"/>
    </xf>
    <xf numFmtId="0" fontId="13" fillId="2" borderId="30" xfId="2" applyFont="1" applyFill="1" applyBorder="1" applyAlignment="1">
      <alignment horizontal="center" vertical="center" wrapText="1"/>
    </xf>
    <xf numFmtId="0" fontId="13" fillId="2" borderId="25" xfId="2" applyFont="1" applyFill="1" applyBorder="1" applyAlignment="1">
      <alignment horizontal="center" vertical="center" wrapText="1"/>
    </xf>
    <xf numFmtId="0" fontId="7" fillId="0" borderId="26" xfId="2" applyFont="1" applyBorder="1" applyAlignment="1">
      <alignment horizontal="center" wrapText="1"/>
    </xf>
    <xf numFmtId="0" fontId="7" fillId="0" borderId="30" xfId="2" applyFont="1" applyBorder="1" applyAlignment="1">
      <alignment horizontal="center" wrapText="1"/>
    </xf>
    <xf numFmtId="0" fontId="7" fillId="0" borderId="25" xfId="2" applyFont="1" applyBorder="1" applyAlignment="1">
      <alignment horizontal="center" wrapText="1"/>
    </xf>
    <xf numFmtId="0" fontId="19" fillId="0" borderId="28" xfId="2" applyFont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7" fillId="0" borderId="14" xfId="2" applyFont="1" applyBorder="1" applyAlignment="1">
      <alignment horizontal="center" wrapText="1"/>
    </xf>
    <xf numFmtId="0" fontId="7" fillId="0" borderId="34" xfId="2" applyFont="1" applyBorder="1" applyAlignment="1">
      <alignment horizont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2" borderId="17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left" vertical="center"/>
    </xf>
    <xf numFmtId="0" fontId="5" fillId="2" borderId="32" xfId="2" applyFont="1" applyFill="1" applyBorder="1" applyAlignment="1">
      <alignment horizontal="left" vertical="center"/>
    </xf>
    <xf numFmtId="0" fontId="5" fillId="2" borderId="33" xfId="2" applyFont="1" applyFill="1" applyBorder="1" applyAlignment="1">
      <alignment horizontal="left" vertical="center"/>
    </xf>
    <xf numFmtId="0" fontId="16" fillId="0" borderId="14" xfId="2" applyFont="1" applyBorder="1" applyAlignment="1">
      <alignment horizontal="center"/>
    </xf>
  </cellXfs>
  <cellStyles count="4">
    <cellStyle name="Hyperlink" xfId="3" builtinId="8"/>
    <cellStyle name="Normal" xfId="0" builtinId="0"/>
    <cellStyle name="Normal 2" xfId="1"/>
    <cellStyle name="Normal 3" xfId="2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mdb.ca/metabolites/HMDB00638" TargetMode="External"/><Relationship Id="rId21" Type="http://schemas.openxmlformats.org/officeDocument/2006/relationships/hyperlink" Target="http://www.genome.jp/dbget-bin/www_bget?cpd+C05607" TargetMode="External"/><Relationship Id="rId63" Type="http://schemas.openxmlformats.org/officeDocument/2006/relationships/hyperlink" Target="http://www.hmdb.ca/metabolites/HMDB00052" TargetMode="External"/><Relationship Id="rId159" Type="http://schemas.openxmlformats.org/officeDocument/2006/relationships/hyperlink" Target="http://www.genome.jp/dbget-bin/www_bget?cpd+C05961" TargetMode="External"/><Relationship Id="rId170" Type="http://schemas.openxmlformats.org/officeDocument/2006/relationships/hyperlink" Target="http://www.genome.jp/dbget-bin/www_bget?cpd+C00114" TargetMode="External"/><Relationship Id="rId226" Type="http://schemas.openxmlformats.org/officeDocument/2006/relationships/hyperlink" Target="http://www.hmdb.ca/metabolites/HMDB00905" TargetMode="External"/><Relationship Id="rId268" Type="http://schemas.openxmlformats.org/officeDocument/2006/relationships/hyperlink" Target="http://www.hmdb.ca/metabolites/HMDB02666" TargetMode="External"/><Relationship Id="rId32" Type="http://schemas.openxmlformats.org/officeDocument/2006/relationships/hyperlink" Target="http://www.hmdb.ca/metabolites/HMDB00682" TargetMode="External"/><Relationship Id="rId74" Type="http://schemas.openxmlformats.org/officeDocument/2006/relationships/hyperlink" Target="http://www.genome.jp/dbget-bin/www_bget?cpd+C00051" TargetMode="External"/><Relationship Id="rId128" Type="http://schemas.openxmlformats.org/officeDocument/2006/relationships/hyperlink" Target="http://www.hmdb.ca/metabolites/HMDB60038" TargetMode="External"/><Relationship Id="rId5" Type="http://schemas.openxmlformats.org/officeDocument/2006/relationships/hyperlink" Target="http://www.hmdb.ca/metabolites/HMDB01252" TargetMode="External"/><Relationship Id="rId181" Type="http://schemas.openxmlformats.org/officeDocument/2006/relationships/hyperlink" Target="http://www.hmdb.ca/metabolites/HMDB05320" TargetMode="External"/><Relationship Id="rId237" Type="http://schemas.openxmlformats.org/officeDocument/2006/relationships/hyperlink" Target="http://www.genome.jp/dbget-bin/www_bget?cpd+C00429" TargetMode="External"/><Relationship Id="rId279" Type="http://schemas.openxmlformats.org/officeDocument/2006/relationships/hyperlink" Target="http://www.hmdb.ca/metabolites/HMDB12141" TargetMode="External"/><Relationship Id="rId43" Type="http://schemas.openxmlformats.org/officeDocument/2006/relationships/hyperlink" Target="http://www.hmdb.ca/metabolites/HMDB03736" TargetMode="External"/><Relationship Id="rId139" Type="http://schemas.openxmlformats.org/officeDocument/2006/relationships/hyperlink" Target="http://www.genome.jp/dbget-bin/www_bget?cpd+C16527" TargetMode="External"/><Relationship Id="rId290" Type="http://schemas.openxmlformats.org/officeDocument/2006/relationships/printerSettings" Target="../printerSettings/printerSettings1.bin"/><Relationship Id="rId85" Type="http://schemas.openxmlformats.org/officeDocument/2006/relationships/hyperlink" Target="http://www.hmdb.ca/metabolites/HMDB00508" TargetMode="External"/><Relationship Id="rId150" Type="http://schemas.openxmlformats.org/officeDocument/2006/relationships/hyperlink" Target="http://www.hmdb.ca/metabolites/HMDB06294" TargetMode="External"/><Relationship Id="rId192" Type="http://schemas.openxmlformats.org/officeDocument/2006/relationships/hyperlink" Target="http://www.hmdb.ca/metabolites/HMDB61696" TargetMode="External"/><Relationship Id="rId206" Type="http://schemas.openxmlformats.org/officeDocument/2006/relationships/hyperlink" Target="http://www.genome.jp/dbget-bin/www_bget?cpd+C17726" TargetMode="External"/><Relationship Id="rId248" Type="http://schemas.openxmlformats.org/officeDocument/2006/relationships/hyperlink" Target="http://www.hmdb.ca/metabolites/HMDB01406" TargetMode="External"/><Relationship Id="rId269" Type="http://schemas.openxmlformats.org/officeDocument/2006/relationships/hyperlink" Target="http://www.genome.jp/dbget-bin/www_bget?cpd+C00647" TargetMode="External"/><Relationship Id="rId12" Type="http://schemas.openxmlformats.org/officeDocument/2006/relationships/hyperlink" Target="http://www.genome.jp/dbget-bin/www_bget?cpd+C00064" TargetMode="External"/><Relationship Id="rId33" Type="http://schemas.openxmlformats.org/officeDocument/2006/relationships/hyperlink" Target="http://www.genome.jp/dbget-bin/www_bget?cpd+C00328" TargetMode="External"/><Relationship Id="rId108" Type="http://schemas.openxmlformats.org/officeDocument/2006/relationships/hyperlink" Target="http://www.genome.jp/dbget-bin/www_bget?cpd+C00149" TargetMode="External"/><Relationship Id="rId129" Type="http://schemas.openxmlformats.org/officeDocument/2006/relationships/hyperlink" Target="http://www.hmdb.ca/metabolites/HMDB13622" TargetMode="External"/><Relationship Id="rId280" Type="http://schemas.openxmlformats.org/officeDocument/2006/relationships/hyperlink" Target="http://www.genome.jp/dbget-bin/www_bget?cpd+C00257" TargetMode="External"/><Relationship Id="rId54" Type="http://schemas.openxmlformats.org/officeDocument/2006/relationships/hyperlink" Target="http://www.genome.jp/dbget-bin/www_bget?cpd+C00606" TargetMode="External"/><Relationship Id="rId75" Type="http://schemas.openxmlformats.org/officeDocument/2006/relationships/hyperlink" Target="http://www.hmdb.ca/metabolites/HMDB00125" TargetMode="External"/><Relationship Id="rId96" Type="http://schemas.openxmlformats.org/officeDocument/2006/relationships/hyperlink" Target="http://www.genome.jp/dbget-bin/www_bget?cpd+C00446" TargetMode="External"/><Relationship Id="rId140" Type="http://schemas.openxmlformats.org/officeDocument/2006/relationships/hyperlink" Target="http://www.hmdb.ca/metabolites/HMDB02226" TargetMode="External"/><Relationship Id="rId161" Type="http://schemas.openxmlformats.org/officeDocument/2006/relationships/hyperlink" Target="http://www.hmdb.ca/metabolites/HMDB02088" TargetMode="External"/><Relationship Id="rId182" Type="http://schemas.openxmlformats.org/officeDocument/2006/relationships/hyperlink" Target="http://www.hmdb.ca/metabolites/HMDB05323" TargetMode="External"/><Relationship Id="rId217" Type="http://schemas.openxmlformats.org/officeDocument/2006/relationships/hyperlink" Target="http://www.hmdb.ca/metabolites/HMDB00289" TargetMode="External"/><Relationship Id="rId6" Type="http://schemas.openxmlformats.org/officeDocument/2006/relationships/hyperlink" Target="http://www.genome.jp/dbget-bin/www_bget?cpd+C00049" TargetMode="External"/><Relationship Id="rId238" Type="http://schemas.openxmlformats.org/officeDocument/2006/relationships/hyperlink" Target="http://www.hmdb.ca/metabolites/HMDB00076" TargetMode="External"/><Relationship Id="rId259" Type="http://schemas.openxmlformats.org/officeDocument/2006/relationships/hyperlink" Target="http://www.genome.jp/dbget-bin/www_bget?cpd+C00209" TargetMode="External"/><Relationship Id="rId23" Type="http://schemas.openxmlformats.org/officeDocument/2006/relationships/hyperlink" Target="http://www.genome.jp/dbget-bin/www_bget?cpd+C03672" TargetMode="External"/><Relationship Id="rId119" Type="http://schemas.openxmlformats.org/officeDocument/2006/relationships/hyperlink" Target="http://www.hmdb.ca/metabolites/HMDB00806" TargetMode="External"/><Relationship Id="rId270" Type="http://schemas.openxmlformats.org/officeDocument/2006/relationships/hyperlink" Target="http://www.hmdb.ca/metabolites/HMDB01555" TargetMode="External"/><Relationship Id="rId44" Type="http://schemas.openxmlformats.org/officeDocument/2006/relationships/hyperlink" Target="http://www.hmdb.ca/metabolites/HMDB00622" TargetMode="External"/><Relationship Id="rId65" Type="http://schemas.openxmlformats.org/officeDocument/2006/relationships/hyperlink" Target="http://www.hmdb.ca/metabolites/HMDB01539" TargetMode="External"/><Relationship Id="rId86" Type="http://schemas.openxmlformats.org/officeDocument/2006/relationships/hyperlink" Target="http://www.genome.jp/dbget-bin/www_bget?cpd+C01936" TargetMode="External"/><Relationship Id="rId130" Type="http://schemas.openxmlformats.org/officeDocument/2006/relationships/hyperlink" Target="http://www.hmdb.ca/metabolites/HMDB02231" TargetMode="External"/><Relationship Id="rId151" Type="http://schemas.openxmlformats.org/officeDocument/2006/relationships/hyperlink" Target="http://www.genome.jp/dbget-bin/www_bget?cpd+C14829" TargetMode="External"/><Relationship Id="rId172" Type="http://schemas.openxmlformats.org/officeDocument/2006/relationships/hyperlink" Target="http://www.genome.jp/dbget-bin/www_bget?cpd+C00588" TargetMode="External"/><Relationship Id="rId193" Type="http://schemas.openxmlformats.org/officeDocument/2006/relationships/hyperlink" Target="http://www.genome.jp/dbget-bin/www_bget?cpd+C00116" TargetMode="External"/><Relationship Id="rId207" Type="http://schemas.openxmlformats.org/officeDocument/2006/relationships/hyperlink" Target="http://www.hmdb.ca/metabolites/HMDB00415" TargetMode="External"/><Relationship Id="rId228" Type="http://schemas.openxmlformats.org/officeDocument/2006/relationships/hyperlink" Target="http://www.genome.jp/dbget-bin/www_bget?cpd+C06194" TargetMode="External"/><Relationship Id="rId249" Type="http://schemas.openxmlformats.org/officeDocument/2006/relationships/hyperlink" Target="http://www.genome.jp/dbget-bin/www_bget?cpd+C00003" TargetMode="External"/><Relationship Id="rId13" Type="http://schemas.openxmlformats.org/officeDocument/2006/relationships/hyperlink" Target="http://www.hmdb.ca/metabolites/HMDB00641" TargetMode="External"/><Relationship Id="rId109" Type="http://schemas.openxmlformats.org/officeDocument/2006/relationships/hyperlink" Target="http://www.hmdb.ca/metabolites/HMDB00156" TargetMode="External"/><Relationship Id="rId260" Type="http://schemas.openxmlformats.org/officeDocument/2006/relationships/hyperlink" Target="http://www.hmdb.ca/metabolites/HMDB02329" TargetMode="External"/><Relationship Id="rId281" Type="http://schemas.openxmlformats.org/officeDocument/2006/relationships/hyperlink" Target="http://www.hmdb.ca/metabolites/HMDB00625" TargetMode="External"/><Relationship Id="rId34" Type="http://schemas.openxmlformats.org/officeDocument/2006/relationships/hyperlink" Target="http://www.hmdb.ca/metabolites/HMDB00684" TargetMode="External"/><Relationship Id="rId55" Type="http://schemas.openxmlformats.org/officeDocument/2006/relationships/hyperlink" Target="http://www.hmdb.ca/metabolites/HMDB00996" TargetMode="External"/><Relationship Id="rId76" Type="http://schemas.openxmlformats.org/officeDocument/2006/relationships/hyperlink" Target="http://www.genome.jp/dbget-bin/www_bget?cpd+C11347" TargetMode="External"/><Relationship Id="rId97" Type="http://schemas.openxmlformats.org/officeDocument/2006/relationships/hyperlink" Target="http://www.hmdb.ca/metabolites/HMDB00645" TargetMode="External"/><Relationship Id="rId120" Type="http://schemas.openxmlformats.org/officeDocument/2006/relationships/hyperlink" Target="http://www.genome.jp/dbget-bin/www_bget?cpd+C08322" TargetMode="External"/><Relationship Id="rId141" Type="http://schemas.openxmlformats.org/officeDocument/2006/relationships/hyperlink" Target="http://www.genome.jp/dbget-bin/www_bget?cpd+C16513" TargetMode="External"/><Relationship Id="rId7" Type="http://schemas.openxmlformats.org/officeDocument/2006/relationships/hyperlink" Target="http://www.hmdb.ca/metabolites/HMDB00191" TargetMode="External"/><Relationship Id="rId162" Type="http://schemas.openxmlformats.org/officeDocument/2006/relationships/hyperlink" Target="http://www.genome.jp/dbget-bin/www_bget?cpd+C16512" TargetMode="External"/><Relationship Id="rId183" Type="http://schemas.openxmlformats.org/officeDocument/2006/relationships/hyperlink" Target="http://www.hmdb.ca/metabolites/HMDB10382" TargetMode="External"/><Relationship Id="rId218" Type="http://schemas.openxmlformats.org/officeDocument/2006/relationships/hyperlink" Target="http://www.genome.jp/dbget-bin/www_bget?cpd+C02353" TargetMode="External"/><Relationship Id="rId239" Type="http://schemas.openxmlformats.org/officeDocument/2006/relationships/hyperlink" Target="http://www.genome.jp/dbget-bin/www_bget?cpd+C00239" TargetMode="External"/><Relationship Id="rId250" Type="http://schemas.openxmlformats.org/officeDocument/2006/relationships/hyperlink" Target="http://www.hmdb.ca/metabolites/HMDB00902" TargetMode="External"/><Relationship Id="rId271" Type="http://schemas.openxmlformats.org/officeDocument/2006/relationships/hyperlink" Target="http://www.genome.jp/dbget-bin/www_bget?cpd+C00250" TargetMode="External"/><Relationship Id="rId24" Type="http://schemas.openxmlformats.org/officeDocument/2006/relationships/hyperlink" Target="http://www.hmdb.ca/metabolites/HMDB00755" TargetMode="External"/><Relationship Id="rId45" Type="http://schemas.openxmlformats.org/officeDocument/2006/relationships/hyperlink" Target="http://www.hmdb.ca/metabolites/HMDB00736" TargetMode="External"/><Relationship Id="rId66" Type="http://schemas.openxmlformats.org/officeDocument/2006/relationships/hyperlink" Target="http://www.genome.jp/dbget-bin/www_bget?cpd+C02562" TargetMode="External"/><Relationship Id="rId87" Type="http://schemas.openxmlformats.org/officeDocument/2006/relationships/hyperlink" Target="http://www.hmdb.ca/metabolites/HMDB12253" TargetMode="External"/><Relationship Id="rId110" Type="http://schemas.openxmlformats.org/officeDocument/2006/relationships/hyperlink" Target="http://www.genome.jp/dbget-bin/www_bget?cpd+C19806" TargetMode="External"/><Relationship Id="rId131" Type="http://schemas.openxmlformats.org/officeDocument/2006/relationships/hyperlink" Target="http://www.genome.jp/dbget-bin/www_bget?cpd+C16300" TargetMode="External"/><Relationship Id="rId152" Type="http://schemas.openxmlformats.org/officeDocument/2006/relationships/hyperlink" Target="http://www.hmdb.ca/metabolites/HMDB04705" TargetMode="External"/><Relationship Id="rId173" Type="http://schemas.openxmlformats.org/officeDocument/2006/relationships/hyperlink" Target="http://www.hmdb.ca/metabolites/HMDB01565" TargetMode="External"/><Relationship Id="rId194" Type="http://schemas.openxmlformats.org/officeDocument/2006/relationships/hyperlink" Target="http://www.hmdb.ca/metabolites/HMDB00131" TargetMode="External"/><Relationship Id="rId208" Type="http://schemas.openxmlformats.org/officeDocument/2006/relationships/hyperlink" Target="http://www.genome.jp/dbget-bin/www_bget?cpd+C00294" TargetMode="External"/><Relationship Id="rId229" Type="http://schemas.openxmlformats.org/officeDocument/2006/relationships/hyperlink" Target="http://www.hmdb.ca/metabolites/HMDB11629" TargetMode="External"/><Relationship Id="rId240" Type="http://schemas.openxmlformats.org/officeDocument/2006/relationships/hyperlink" Target="http://www.hmdb.ca/metabolites/HMDB01202" TargetMode="External"/><Relationship Id="rId261" Type="http://schemas.openxmlformats.org/officeDocument/2006/relationships/hyperlink" Target="http://www.genome.jp/dbget-bin/www_bget?cpd+C00440" TargetMode="External"/><Relationship Id="rId14" Type="http://schemas.openxmlformats.org/officeDocument/2006/relationships/hyperlink" Target="http://www.genome.jp/dbget-bin/www_bget?cpd+C02716" TargetMode="External"/><Relationship Id="rId35" Type="http://schemas.openxmlformats.org/officeDocument/2006/relationships/hyperlink" Target="http://www.genome.jp/dbget-bin/www_bget?cpd+C05635" TargetMode="External"/><Relationship Id="rId56" Type="http://schemas.openxmlformats.org/officeDocument/2006/relationships/hyperlink" Target="http://www.genome.jp/dbget-bin/www_bget?cpd+C00519" TargetMode="External"/><Relationship Id="rId77" Type="http://schemas.openxmlformats.org/officeDocument/2006/relationships/hyperlink" Target="http://www.hmdb.ca/metabolites/HMDB29127" TargetMode="External"/><Relationship Id="rId100" Type="http://schemas.openxmlformats.org/officeDocument/2006/relationships/hyperlink" Target="http://www.genome.jp/dbget-bin/www_bget?cpd+C04540" TargetMode="External"/><Relationship Id="rId282" Type="http://schemas.openxmlformats.org/officeDocument/2006/relationships/hyperlink" Target="http://www.genome.jp/dbget-bin/www_bget?cpd+C00503" TargetMode="External"/><Relationship Id="rId8" Type="http://schemas.openxmlformats.org/officeDocument/2006/relationships/hyperlink" Target="http://www.genome.jp/dbget-bin/www_bget?cpd+C01042" TargetMode="External"/><Relationship Id="rId98" Type="http://schemas.openxmlformats.org/officeDocument/2006/relationships/hyperlink" Target="http://www.genome.jp/dbget-bin/www_bget?cpd+C00191" TargetMode="External"/><Relationship Id="rId121" Type="http://schemas.openxmlformats.org/officeDocument/2006/relationships/hyperlink" Target="http://www.hmdb.ca/metabolites/HMDB02000" TargetMode="External"/><Relationship Id="rId142" Type="http://schemas.openxmlformats.org/officeDocument/2006/relationships/hyperlink" Target="http://www.hmdb.ca/metabolites/HMDB01976" TargetMode="External"/><Relationship Id="rId163" Type="http://schemas.openxmlformats.org/officeDocument/2006/relationships/hyperlink" Target="http://www.hmdb.ca/metabolites/HMDB02100" TargetMode="External"/><Relationship Id="rId184" Type="http://schemas.openxmlformats.org/officeDocument/2006/relationships/hyperlink" Target="http://www.hmdb.ca/metabolites/HMDB10383" TargetMode="External"/><Relationship Id="rId219" Type="http://schemas.openxmlformats.org/officeDocument/2006/relationships/hyperlink" Target="http://www.hmdb.ca/metabolites/HMDB11616" TargetMode="External"/><Relationship Id="rId230" Type="http://schemas.openxmlformats.org/officeDocument/2006/relationships/hyperlink" Target="http://www.genome.jp/dbget-bin/www_bget?cpd+C00387" TargetMode="External"/><Relationship Id="rId251" Type="http://schemas.openxmlformats.org/officeDocument/2006/relationships/hyperlink" Target="http://www.genome.jp/dbget-bin/www_bget?cpd+C01004" TargetMode="External"/><Relationship Id="rId25" Type="http://schemas.openxmlformats.org/officeDocument/2006/relationships/hyperlink" Target="http://www.genome.jp/dbget-bin/www_bget?cpd+C02180" TargetMode="External"/><Relationship Id="rId46" Type="http://schemas.openxmlformats.org/officeDocument/2006/relationships/hyperlink" Target="http://www.genome.jp/dbget-bin/www_bget?cpd+C00073" TargetMode="External"/><Relationship Id="rId67" Type="http://schemas.openxmlformats.org/officeDocument/2006/relationships/hyperlink" Target="http://www.hmdb.ca/metabolites/HMDB04620" TargetMode="External"/><Relationship Id="rId272" Type="http://schemas.openxmlformats.org/officeDocument/2006/relationships/hyperlink" Target="http://www.hmdb.ca/metabolites/HMDB01545" TargetMode="External"/><Relationship Id="rId88" Type="http://schemas.openxmlformats.org/officeDocument/2006/relationships/hyperlink" Target="http://www.genome.jp/dbget-bin/www_bget?cpd+C01835" TargetMode="External"/><Relationship Id="rId111" Type="http://schemas.openxmlformats.org/officeDocument/2006/relationships/hyperlink" Target="http://www.hmdb.ca/metabolites/HMDB31193" TargetMode="External"/><Relationship Id="rId132" Type="http://schemas.openxmlformats.org/officeDocument/2006/relationships/hyperlink" Target="http://www.hmdb.ca/metabolites/HMDB06547" TargetMode="External"/><Relationship Id="rId153" Type="http://schemas.openxmlformats.org/officeDocument/2006/relationships/hyperlink" Target="http://www.genome.jp/dbget-bin/www_bget?cpd+C00584" TargetMode="External"/><Relationship Id="rId174" Type="http://schemas.openxmlformats.org/officeDocument/2006/relationships/hyperlink" Target="http://www.genome.jp/dbget-bin/www_bget?cpd+C00189" TargetMode="External"/><Relationship Id="rId195" Type="http://schemas.openxmlformats.org/officeDocument/2006/relationships/hyperlink" Target="http://www.genome.jp/dbget-bin/www_bget?cpd+C01885" TargetMode="External"/><Relationship Id="rId209" Type="http://schemas.openxmlformats.org/officeDocument/2006/relationships/hyperlink" Target="http://www.hmdb.ca/metabolites/HMDB00195" TargetMode="External"/><Relationship Id="rId220" Type="http://schemas.openxmlformats.org/officeDocument/2006/relationships/hyperlink" Target="http://www.genome.jp/dbget-bin/www_bget?cpd+C00147" TargetMode="External"/><Relationship Id="rId241" Type="http://schemas.openxmlformats.org/officeDocument/2006/relationships/hyperlink" Target="http://www.genome.jp/dbget-bin/www_bget?cpd+C03592" TargetMode="External"/><Relationship Id="rId15" Type="http://schemas.openxmlformats.org/officeDocument/2006/relationships/hyperlink" Target="http://www.hmdb.ca/metabolites/HMDB06029" TargetMode="External"/><Relationship Id="rId36" Type="http://schemas.openxmlformats.org/officeDocument/2006/relationships/hyperlink" Target="http://www.hmdb.ca/metabolites/HMDB00763" TargetMode="External"/><Relationship Id="rId57" Type="http://schemas.openxmlformats.org/officeDocument/2006/relationships/hyperlink" Target="http://www.hmdb.ca/metabolites/HMDB00965" TargetMode="External"/><Relationship Id="rId262" Type="http://schemas.openxmlformats.org/officeDocument/2006/relationships/hyperlink" Target="http://www.hmdb.ca/metabolites/HMDB01396" TargetMode="External"/><Relationship Id="rId283" Type="http://schemas.openxmlformats.org/officeDocument/2006/relationships/hyperlink" Target="http://www.hmdb.ca/metabolites/HMDB02994" TargetMode="External"/><Relationship Id="rId78" Type="http://schemas.openxmlformats.org/officeDocument/2006/relationships/hyperlink" Target="http://www.genome.jp/dbget-bin/www_bget?cpd+C05598" TargetMode="External"/><Relationship Id="rId99" Type="http://schemas.openxmlformats.org/officeDocument/2006/relationships/hyperlink" Target="http://www.hmdb.ca/metabolites/HMDB00127" TargetMode="External"/><Relationship Id="rId101" Type="http://schemas.openxmlformats.org/officeDocument/2006/relationships/hyperlink" Target="http://www.hmdb.ca/metabolites/HMDB00489" TargetMode="External"/><Relationship Id="rId122" Type="http://schemas.openxmlformats.org/officeDocument/2006/relationships/hyperlink" Target="http://www.genome.jp/dbget-bin/www_bget?cpd+C16537" TargetMode="External"/><Relationship Id="rId143" Type="http://schemas.openxmlformats.org/officeDocument/2006/relationships/hyperlink" Target="http://www.hmdb.ca/metabolites/HMDB00991" TargetMode="External"/><Relationship Id="rId164" Type="http://schemas.openxmlformats.org/officeDocument/2006/relationships/hyperlink" Target="http://www.hmdb.ca/metabolites/HMDB13078" TargetMode="External"/><Relationship Id="rId185" Type="http://schemas.openxmlformats.org/officeDocument/2006/relationships/hyperlink" Target="http://www.hmdb.ca/metabolites/HMDB02815" TargetMode="External"/><Relationship Id="rId9" Type="http://schemas.openxmlformats.org/officeDocument/2006/relationships/hyperlink" Target="http://www.hmdb.ca/metabolites/HMDB00812" TargetMode="External"/><Relationship Id="rId210" Type="http://schemas.openxmlformats.org/officeDocument/2006/relationships/hyperlink" Target="http://www.genome.jp/dbget-bin/www_bget?cpd+C00262" TargetMode="External"/><Relationship Id="rId26" Type="http://schemas.openxmlformats.org/officeDocument/2006/relationships/hyperlink" Target="http://www.hmdb.ca/metabolites/HMDB60015" TargetMode="External"/><Relationship Id="rId231" Type="http://schemas.openxmlformats.org/officeDocument/2006/relationships/hyperlink" Target="http://www.hmdb.ca/metabolites/HMDB00133" TargetMode="External"/><Relationship Id="rId252" Type="http://schemas.openxmlformats.org/officeDocument/2006/relationships/hyperlink" Target="http://www.hmdb.ca/metabolites/HMDB00875" TargetMode="External"/><Relationship Id="rId273" Type="http://schemas.openxmlformats.org/officeDocument/2006/relationships/hyperlink" Target="http://www.genome.jp/dbget-bin/www_bget?cpd+C01586" TargetMode="External"/><Relationship Id="rId47" Type="http://schemas.openxmlformats.org/officeDocument/2006/relationships/hyperlink" Target="http://www.hmdb.ca/metabolites/HMDB00696" TargetMode="External"/><Relationship Id="rId68" Type="http://schemas.openxmlformats.org/officeDocument/2006/relationships/hyperlink" Target="http://www.genome.jp/dbget-bin/www_bget?cpd+C03884" TargetMode="External"/><Relationship Id="rId89" Type="http://schemas.openxmlformats.org/officeDocument/2006/relationships/hyperlink" Target="http://www.hmdb.ca/metabolites/HMDB01262" TargetMode="External"/><Relationship Id="rId112" Type="http://schemas.openxmlformats.org/officeDocument/2006/relationships/hyperlink" Target="http://www.genome.jp/dbget-bin/www_bget?cpd+C00009" TargetMode="External"/><Relationship Id="rId133" Type="http://schemas.openxmlformats.org/officeDocument/2006/relationships/hyperlink" Target="http://www.genome.jp/dbget-bin/www_bget?cpd+C16513" TargetMode="External"/><Relationship Id="rId154" Type="http://schemas.openxmlformats.org/officeDocument/2006/relationships/hyperlink" Target="http://www.hmdb.ca/metabolites/HMDB01220" TargetMode="External"/><Relationship Id="rId175" Type="http://schemas.openxmlformats.org/officeDocument/2006/relationships/hyperlink" Target="http://www.hmdb.ca/metabolites/HMDB00149" TargetMode="External"/><Relationship Id="rId196" Type="http://schemas.openxmlformats.org/officeDocument/2006/relationships/hyperlink" Target="http://www.hmdb.ca/metabolites/HMDB11561" TargetMode="External"/><Relationship Id="rId200" Type="http://schemas.openxmlformats.org/officeDocument/2006/relationships/hyperlink" Target="http://www.hmdb.ca/metabolites/HMDB11569" TargetMode="External"/><Relationship Id="rId16" Type="http://schemas.openxmlformats.org/officeDocument/2006/relationships/hyperlink" Target="http://www.genome.jp/dbget-bin/www_bget?cpd+C00334" TargetMode="External"/><Relationship Id="rId221" Type="http://schemas.openxmlformats.org/officeDocument/2006/relationships/hyperlink" Target="http://www.hmdb.ca/metabolites/HMDB00034" TargetMode="External"/><Relationship Id="rId242" Type="http://schemas.openxmlformats.org/officeDocument/2006/relationships/hyperlink" Target="http://www.hmdb.ca/metabolites/HMDB02224" TargetMode="External"/><Relationship Id="rId263" Type="http://schemas.openxmlformats.org/officeDocument/2006/relationships/hyperlink" Target="http://www.genome.jp/dbget-bin/www_bget?cpd+C00032" TargetMode="External"/><Relationship Id="rId284" Type="http://schemas.openxmlformats.org/officeDocument/2006/relationships/hyperlink" Target="http://www.genome.jp/dbget-bin/www_bget?cpd+C00296" TargetMode="External"/><Relationship Id="rId37" Type="http://schemas.openxmlformats.org/officeDocument/2006/relationships/hyperlink" Target="http://www.genome.jp/dbget-bin/www_bget?cpd+C00780" TargetMode="External"/><Relationship Id="rId58" Type="http://schemas.openxmlformats.org/officeDocument/2006/relationships/hyperlink" Target="http://www.genome.jp/dbget-bin/www_bget?cpd+C00245" TargetMode="External"/><Relationship Id="rId79" Type="http://schemas.openxmlformats.org/officeDocument/2006/relationships/hyperlink" Target="http://www.hmdb.ca/metabolites/HMDB00821" TargetMode="External"/><Relationship Id="rId102" Type="http://schemas.openxmlformats.org/officeDocument/2006/relationships/hyperlink" Target="http://www.genome.jp/dbget-bin/www_bget?cpd+C00311" TargetMode="External"/><Relationship Id="rId123" Type="http://schemas.openxmlformats.org/officeDocument/2006/relationships/hyperlink" Target="http://www.hmdb.ca/metabolites/HMDB00826" TargetMode="External"/><Relationship Id="rId144" Type="http://schemas.openxmlformats.org/officeDocument/2006/relationships/hyperlink" Target="http://www.hmdb.ca/metabolites/HMDB02095" TargetMode="External"/><Relationship Id="rId90" Type="http://schemas.openxmlformats.org/officeDocument/2006/relationships/hyperlink" Target="http://www.genome.jp/dbget-bin/www_bget?cpd+C00208" TargetMode="External"/><Relationship Id="rId165" Type="http://schemas.openxmlformats.org/officeDocument/2006/relationships/hyperlink" Target="http://www.genome.jp/dbget-bin/www_bget?cpd+C11695" TargetMode="External"/><Relationship Id="rId186" Type="http://schemas.openxmlformats.org/officeDocument/2006/relationships/hyperlink" Target="http://www.genome.jp/dbget-bin/www_bget?cpd+C05208" TargetMode="External"/><Relationship Id="rId211" Type="http://schemas.openxmlformats.org/officeDocument/2006/relationships/hyperlink" Target="http://www.hmdb.ca/metabolites/HMDB00157" TargetMode="External"/><Relationship Id="rId232" Type="http://schemas.openxmlformats.org/officeDocument/2006/relationships/hyperlink" Target="http://www.genome.jp/dbget-bin/www_bget?cpd+C00330" TargetMode="External"/><Relationship Id="rId253" Type="http://schemas.openxmlformats.org/officeDocument/2006/relationships/hyperlink" Target="http://www.genome.jp/dbget-bin/www_bget?cpd+C00255" TargetMode="External"/><Relationship Id="rId274" Type="http://schemas.openxmlformats.org/officeDocument/2006/relationships/hyperlink" Target="http://www.hmdb.ca/metabolites/HMDB00714" TargetMode="External"/><Relationship Id="rId27" Type="http://schemas.openxmlformats.org/officeDocument/2006/relationships/hyperlink" Target="http://www.genome.jp/dbget-bin/www_bget?cpd+C01468" TargetMode="External"/><Relationship Id="rId48" Type="http://schemas.openxmlformats.org/officeDocument/2006/relationships/hyperlink" Target="http://www.genome.jp/dbget-bin/www_bget?cpd+C02712" TargetMode="External"/><Relationship Id="rId69" Type="http://schemas.openxmlformats.org/officeDocument/2006/relationships/hyperlink" Target="http://www.hmdb.ca/metabolites/HMDB29416" TargetMode="External"/><Relationship Id="rId113" Type="http://schemas.openxmlformats.org/officeDocument/2006/relationships/hyperlink" Target="http://www.hmdb.ca/metabolites/HMDB01429" TargetMode="External"/><Relationship Id="rId134" Type="http://schemas.openxmlformats.org/officeDocument/2006/relationships/hyperlink" Target="http://www.hmdb.ca/metabolites/HMDB01976" TargetMode="External"/><Relationship Id="rId80" Type="http://schemas.openxmlformats.org/officeDocument/2006/relationships/hyperlink" Target="http://www.genome.jp/dbget-bin/www_bget?cpd+C05345" TargetMode="External"/><Relationship Id="rId155" Type="http://schemas.openxmlformats.org/officeDocument/2006/relationships/hyperlink" Target="http://www.genome.jp/dbget-bin/www_bget?cpd+C00696" TargetMode="External"/><Relationship Id="rId176" Type="http://schemas.openxmlformats.org/officeDocument/2006/relationships/hyperlink" Target="http://www.genome.jp/dbget-bin/www_bget?cpd+C00346" TargetMode="External"/><Relationship Id="rId197" Type="http://schemas.openxmlformats.org/officeDocument/2006/relationships/hyperlink" Target="http://www.hmdb.ca/metabolites/HMDB31074" TargetMode="External"/><Relationship Id="rId201" Type="http://schemas.openxmlformats.org/officeDocument/2006/relationships/hyperlink" Target="http://www.hmdb.ca/metabolites/HMDB07131" TargetMode="External"/><Relationship Id="rId222" Type="http://schemas.openxmlformats.org/officeDocument/2006/relationships/hyperlink" Target="http://www.genome.jp/dbget-bin/www_bget?cpd+C02494" TargetMode="External"/><Relationship Id="rId243" Type="http://schemas.openxmlformats.org/officeDocument/2006/relationships/hyperlink" Target="http://www.genome.jp/dbget-bin/www_bget?cpd+C00178" TargetMode="External"/><Relationship Id="rId264" Type="http://schemas.openxmlformats.org/officeDocument/2006/relationships/hyperlink" Target="http://www.hmdb.ca/metabolites/HMDB03178" TargetMode="External"/><Relationship Id="rId285" Type="http://schemas.openxmlformats.org/officeDocument/2006/relationships/hyperlink" Target="http://www.hmdb.ca/metabolites/HMDB03072" TargetMode="External"/><Relationship Id="rId17" Type="http://schemas.openxmlformats.org/officeDocument/2006/relationships/hyperlink" Target="http://www.hmdb.ca/metabolites/HMDB00112" TargetMode="External"/><Relationship Id="rId38" Type="http://schemas.openxmlformats.org/officeDocument/2006/relationships/hyperlink" Target="http://www.hmdb.ca/metabolites/HMDB00259" TargetMode="External"/><Relationship Id="rId59" Type="http://schemas.openxmlformats.org/officeDocument/2006/relationships/hyperlink" Target="http://www.hmdb.ca/metabolites/HMDB00251" TargetMode="External"/><Relationship Id="rId103" Type="http://schemas.openxmlformats.org/officeDocument/2006/relationships/hyperlink" Target="http://www.hmdb.ca/metabolites/HMDB00193" TargetMode="External"/><Relationship Id="rId124" Type="http://schemas.openxmlformats.org/officeDocument/2006/relationships/hyperlink" Target="http://www.genome.jp/dbget-bin/www_bget?cpd+C00249" TargetMode="External"/><Relationship Id="rId70" Type="http://schemas.openxmlformats.org/officeDocument/2006/relationships/hyperlink" Target="http://www.genome.jp/dbget-bin/www_bget?cpd+C00791" TargetMode="External"/><Relationship Id="rId91" Type="http://schemas.openxmlformats.org/officeDocument/2006/relationships/hyperlink" Target="http://www.hmdb.ca/metabolites/HMDB00163" TargetMode="External"/><Relationship Id="rId145" Type="http://schemas.openxmlformats.org/officeDocument/2006/relationships/hyperlink" Target="http://www.hmdb.ca/metabolites/HMDB00701" TargetMode="External"/><Relationship Id="rId166" Type="http://schemas.openxmlformats.org/officeDocument/2006/relationships/hyperlink" Target="http://www.hmdb.ca/metabolites/HMDB04080" TargetMode="External"/><Relationship Id="rId187" Type="http://schemas.openxmlformats.org/officeDocument/2006/relationships/hyperlink" Target="http://www.hmdb.ca/metabolites/HMDB10395" TargetMode="External"/><Relationship Id="rId1" Type="http://schemas.openxmlformats.org/officeDocument/2006/relationships/hyperlink" Target="http://www.genome.jp/dbget-bin/www_bget?cpd+C00037" TargetMode="External"/><Relationship Id="rId212" Type="http://schemas.openxmlformats.org/officeDocument/2006/relationships/hyperlink" Target="http://www.genome.jp/dbget-bin/www_bget?cpd+C00385" TargetMode="External"/><Relationship Id="rId233" Type="http://schemas.openxmlformats.org/officeDocument/2006/relationships/hyperlink" Target="http://www.hmdb.ca/metabolites/HMDB00085" TargetMode="External"/><Relationship Id="rId254" Type="http://schemas.openxmlformats.org/officeDocument/2006/relationships/hyperlink" Target="http://www.hmdb.ca/metabolites/HMDB00244" TargetMode="External"/><Relationship Id="rId28" Type="http://schemas.openxmlformats.org/officeDocument/2006/relationships/hyperlink" Target="http://www.hmdb.ca/metabolites/HMDB11635" TargetMode="External"/><Relationship Id="rId49" Type="http://schemas.openxmlformats.org/officeDocument/2006/relationships/hyperlink" Target="http://www.hmdb.ca/metabolites/HMDB11745" TargetMode="External"/><Relationship Id="rId114" Type="http://schemas.openxmlformats.org/officeDocument/2006/relationships/hyperlink" Target="http://www.genome.jp/dbget-bin/www_bget?cpd+C01571" TargetMode="External"/><Relationship Id="rId275" Type="http://schemas.openxmlformats.org/officeDocument/2006/relationships/hyperlink" Target="http://www.hmdb.ca/metabolites/HMDB13678" TargetMode="External"/><Relationship Id="rId60" Type="http://schemas.openxmlformats.org/officeDocument/2006/relationships/hyperlink" Target="http://www.genome.jp/dbget-bin/www_bget?cpd+C00062" TargetMode="External"/><Relationship Id="rId81" Type="http://schemas.openxmlformats.org/officeDocument/2006/relationships/hyperlink" Target="http://www.hmdb.ca/metabolites/HMDB00124" TargetMode="External"/><Relationship Id="rId135" Type="http://schemas.openxmlformats.org/officeDocument/2006/relationships/hyperlink" Target="http://www.genome.jp/dbget-bin/www_bget?cpd+C01595" TargetMode="External"/><Relationship Id="rId156" Type="http://schemas.openxmlformats.org/officeDocument/2006/relationships/hyperlink" Target="http://www.hmdb.ca/metabolites/HMDB01403" TargetMode="External"/><Relationship Id="rId177" Type="http://schemas.openxmlformats.org/officeDocument/2006/relationships/hyperlink" Target="http://www.hmdb.ca/metabolites/HMDB00224" TargetMode="External"/><Relationship Id="rId198" Type="http://schemas.openxmlformats.org/officeDocument/2006/relationships/hyperlink" Target="http://www.hmdb.ca/metabolites/HMDB11533" TargetMode="External"/><Relationship Id="rId202" Type="http://schemas.openxmlformats.org/officeDocument/2006/relationships/hyperlink" Target="http://www.genome.jp/dbget-bin/www_bget?cpd+C01789" TargetMode="External"/><Relationship Id="rId223" Type="http://schemas.openxmlformats.org/officeDocument/2006/relationships/hyperlink" Target="http://www.hmdb.ca/metabolites/HMDB03331" TargetMode="External"/><Relationship Id="rId244" Type="http://schemas.openxmlformats.org/officeDocument/2006/relationships/hyperlink" Target="http://www.hmdb.ca/metabolites/HMDB00262" TargetMode="External"/><Relationship Id="rId18" Type="http://schemas.openxmlformats.org/officeDocument/2006/relationships/hyperlink" Target="http://www.hmdb.ca/metabolites/HMDB41900" TargetMode="External"/><Relationship Id="rId39" Type="http://schemas.openxmlformats.org/officeDocument/2006/relationships/hyperlink" Target="http://www.hmdb.ca/metabolites/HMDB00407" TargetMode="External"/><Relationship Id="rId265" Type="http://schemas.openxmlformats.org/officeDocument/2006/relationships/hyperlink" Target="http://www.genome.jp/dbget-bin/www_bget?cpd+C00378" TargetMode="External"/><Relationship Id="rId286" Type="http://schemas.openxmlformats.org/officeDocument/2006/relationships/hyperlink" Target="http://www.genome.jp/dbget-bin/www_bget?cpd+C10172" TargetMode="External"/><Relationship Id="rId50" Type="http://schemas.openxmlformats.org/officeDocument/2006/relationships/hyperlink" Target="http://www.genome.jp/dbget-bin/www_bget?cpd+C00021" TargetMode="External"/><Relationship Id="rId104" Type="http://schemas.openxmlformats.org/officeDocument/2006/relationships/hyperlink" Target="http://www.genome.jp/dbget-bin/www_bget?cpd+C00026" TargetMode="External"/><Relationship Id="rId125" Type="http://schemas.openxmlformats.org/officeDocument/2006/relationships/hyperlink" Target="http://www.hmdb.ca/metabolites/HMDB00220" TargetMode="External"/><Relationship Id="rId146" Type="http://schemas.openxmlformats.org/officeDocument/2006/relationships/hyperlink" Target="http://www.hmdb.ca/metabolites/HMDB06469" TargetMode="External"/><Relationship Id="rId167" Type="http://schemas.openxmlformats.org/officeDocument/2006/relationships/hyperlink" Target="http://www.hmdb.ca/metabolites/HMDB12252" TargetMode="External"/><Relationship Id="rId188" Type="http://schemas.openxmlformats.org/officeDocument/2006/relationships/hyperlink" Target="http://www.hmdb.ca/metabolites/HMDB11503" TargetMode="External"/><Relationship Id="rId71" Type="http://schemas.openxmlformats.org/officeDocument/2006/relationships/hyperlink" Target="http://www.hmdb.ca/metabolites/HMDB00562" TargetMode="External"/><Relationship Id="rId92" Type="http://schemas.openxmlformats.org/officeDocument/2006/relationships/hyperlink" Target="http://www.genome.jp/dbget-bin/www_bget?cpd+C00089" TargetMode="External"/><Relationship Id="rId213" Type="http://schemas.openxmlformats.org/officeDocument/2006/relationships/hyperlink" Target="http://www.hmdb.ca/metabolites/HMDB00292" TargetMode="External"/><Relationship Id="rId234" Type="http://schemas.openxmlformats.org/officeDocument/2006/relationships/hyperlink" Target="http://www.genome.jp/dbget-bin/www_bget?cpd+C00299" TargetMode="External"/><Relationship Id="rId2" Type="http://schemas.openxmlformats.org/officeDocument/2006/relationships/hyperlink" Target="http://www.hmdb.ca/metabolites/HMDB00123" TargetMode="External"/><Relationship Id="rId29" Type="http://schemas.openxmlformats.org/officeDocument/2006/relationships/hyperlink" Target="http://www.hmdb.ca/metabolites/HMDB11686" TargetMode="External"/><Relationship Id="rId255" Type="http://schemas.openxmlformats.org/officeDocument/2006/relationships/hyperlink" Target="http://www.genome.jp/dbget-bin/www_bget?cpd+C00016" TargetMode="External"/><Relationship Id="rId276" Type="http://schemas.openxmlformats.org/officeDocument/2006/relationships/hyperlink" Target="http://www.genome.jp/dbget-bin/www_bget?cpd+C00090" TargetMode="External"/><Relationship Id="rId40" Type="http://schemas.openxmlformats.org/officeDocument/2006/relationships/hyperlink" Target="http://www.genome.jp/dbget-bin/www_bget?cpd+C00141" TargetMode="External"/><Relationship Id="rId115" Type="http://schemas.openxmlformats.org/officeDocument/2006/relationships/hyperlink" Target="http://www.hmdb.ca/metabolites/HMDB00511" TargetMode="External"/><Relationship Id="rId136" Type="http://schemas.openxmlformats.org/officeDocument/2006/relationships/hyperlink" Target="http://www.hmdb.ca/metabolites/HMDB00673" TargetMode="External"/><Relationship Id="rId157" Type="http://schemas.openxmlformats.org/officeDocument/2006/relationships/hyperlink" Target="http://www.genome.jp/dbget-bin/www_bget?cpd+C00639" TargetMode="External"/><Relationship Id="rId178" Type="http://schemas.openxmlformats.org/officeDocument/2006/relationships/hyperlink" Target="http://www.genome.jp/dbget-bin/www_bget?cpd+C01104" TargetMode="External"/><Relationship Id="rId61" Type="http://schemas.openxmlformats.org/officeDocument/2006/relationships/hyperlink" Target="http://www.hmdb.ca/metabolites/HMDB00517" TargetMode="External"/><Relationship Id="rId82" Type="http://schemas.openxmlformats.org/officeDocument/2006/relationships/hyperlink" Target="http://www.genome.jp/dbget-bin/www_bget?cpd+C00121" TargetMode="External"/><Relationship Id="rId199" Type="http://schemas.openxmlformats.org/officeDocument/2006/relationships/hyperlink" Target="http://www.hmdb.ca/metabolites/HMDB11567" TargetMode="External"/><Relationship Id="rId203" Type="http://schemas.openxmlformats.org/officeDocument/2006/relationships/hyperlink" Target="http://www.hmdb.ca/metabolites/HMDB02869" TargetMode="External"/><Relationship Id="rId19" Type="http://schemas.openxmlformats.org/officeDocument/2006/relationships/hyperlink" Target="http://www.genome.jp/dbget-bin/www_bget?cpd+C16741" TargetMode="External"/><Relationship Id="rId224" Type="http://schemas.openxmlformats.org/officeDocument/2006/relationships/hyperlink" Target="http://www.hmdb.ca/metabolites/HMDB04044" TargetMode="External"/><Relationship Id="rId245" Type="http://schemas.openxmlformats.org/officeDocument/2006/relationships/hyperlink" Target="http://www.genome.jp/dbget-bin/www_bget?cpd+C05841" TargetMode="External"/><Relationship Id="rId266" Type="http://schemas.openxmlformats.org/officeDocument/2006/relationships/hyperlink" Target="http://www.hmdb.ca/metabolites/HMDB00235" TargetMode="External"/><Relationship Id="rId287" Type="http://schemas.openxmlformats.org/officeDocument/2006/relationships/hyperlink" Target="http://www.hmdb.ca/metabolites/HMDB04827" TargetMode="External"/><Relationship Id="rId30" Type="http://schemas.openxmlformats.org/officeDocument/2006/relationships/hyperlink" Target="http://www.genome.jp/dbget-bin/www_bget?cpd+C02043" TargetMode="External"/><Relationship Id="rId105" Type="http://schemas.openxmlformats.org/officeDocument/2006/relationships/hyperlink" Target="http://www.hmdb.ca/metabolites/HMDB00208" TargetMode="External"/><Relationship Id="rId126" Type="http://schemas.openxmlformats.org/officeDocument/2006/relationships/hyperlink" Target="http://www.genome.jp/dbget-bin/www_bget?cpd+C08362" TargetMode="External"/><Relationship Id="rId147" Type="http://schemas.openxmlformats.org/officeDocument/2006/relationships/hyperlink" Target="http://www.hmdb.ca/metabolites/HMDB31057" TargetMode="External"/><Relationship Id="rId168" Type="http://schemas.openxmlformats.org/officeDocument/2006/relationships/hyperlink" Target="http://www.genome.jp/dbget-bin/www_bget?cpd+C00137" TargetMode="External"/><Relationship Id="rId51" Type="http://schemas.openxmlformats.org/officeDocument/2006/relationships/hyperlink" Target="http://www.hmdb.ca/metabolites/HMDB00939" TargetMode="External"/><Relationship Id="rId72" Type="http://schemas.openxmlformats.org/officeDocument/2006/relationships/hyperlink" Target="http://www.genome.jp/dbget-bin/www_bget?cpd+C01035" TargetMode="External"/><Relationship Id="rId93" Type="http://schemas.openxmlformats.org/officeDocument/2006/relationships/hyperlink" Target="http://www.hmdb.ca/metabolites/HMDB00258" TargetMode="External"/><Relationship Id="rId189" Type="http://schemas.openxmlformats.org/officeDocument/2006/relationships/hyperlink" Target="http://www.hmdb.ca/metabolites/HMDB11130" TargetMode="External"/><Relationship Id="rId3" Type="http://schemas.openxmlformats.org/officeDocument/2006/relationships/hyperlink" Target="http://www.hmdb.ca/metabolites/HMDB00532" TargetMode="External"/><Relationship Id="rId214" Type="http://schemas.openxmlformats.org/officeDocument/2006/relationships/hyperlink" Target="http://www.genome.jp/dbget-bin/www_bget?cpd+C05512" TargetMode="External"/><Relationship Id="rId235" Type="http://schemas.openxmlformats.org/officeDocument/2006/relationships/hyperlink" Target="http://www.hmdb.ca/metabolites/HMDB00296" TargetMode="External"/><Relationship Id="rId256" Type="http://schemas.openxmlformats.org/officeDocument/2006/relationships/hyperlink" Target="http://www.hmdb.ca/metabolites/HMDB01248" TargetMode="External"/><Relationship Id="rId277" Type="http://schemas.openxmlformats.org/officeDocument/2006/relationships/hyperlink" Target="http://www.hmdb.ca/metabolites/HMDB59724" TargetMode="External"/><Relationship Id="rId116" Type="http://schemas.openxmlformats.org/officeDocument/2006/relationships/hyperlink" Target="http://www.genome.jp/dbget-bin/www_bget?cpd+C02679" TargetMode="External"/><Relationship Id="rId137" Type="http://schemas.openxmlformats.org/officeDocument/2006/relationships/hyperlink" Target="http://www.genome.jp/dbget-bin/www_bget?cpd+C06426" TargetMode="External"/><Relationship Id="rId158" Type="http://schemas.openxmlformats.org/officeDocument/2006/relationships/hyperlink" Target="http://www.hmdb.ca/metabolites/HMDB01139" TargetMode="External"/><Relationship Id="rId20" Type="http://schemas.openxmlformats.org/officeDocument/2006/relationships/hyperlink" Target="http://www.hmdb.ca/metabolites/HMDB00450" TargetMode="External"/><Relationship Id="rId41" Type="http://schemas.openxmlformats.org/officeDocument/2006/relationships/hyperlink" Target="http://www.hmdb.ca/metabolites/HMDB00019" TargetMode="External"/><Relationship Id="rId62" Type="http://schemas.openxmlformats.org/officeDocument/2006/relationships/hyperlink" Target="http://www.genome.jp/dbget-bin/www_bget?cpd+C03406" TargetMode="External"/><Relationship Id="rId83" Type="http://schemas.openxmlformats.org/officeDocument/2006/relationships/hyperlink" Target="http://www.hmdb.ca/metabolites/HMDB00283" TargetMode="External"/><Relationship Id="rId179" Type="http://schemas.openxmlformats.org/officeDocument/2006/relationships/hyperlink" Target="http://www.hmdb.ca/metabolites/HMDB00925" TargetMode="External"/><Relationship Id="rId190" Type="http://schemas.openxmlformats.org/officeDocument/2006/relationships/hyperlink" Target="http://www.hmdb.ca/metabolites/HMDB11506" TargetMode="External"/><Relationship Id="rId204" Type="http://schemas.openxmlformats.org/officeDocument/2006/relationships/hyperlink" Target="http://www.genome.jp/dbget-bin/www_bget?cpd+C00695" TargetMode="External"/><Relationship Id="rId225" Type="http://schemas.openxmlformats.org/officeDocument/2006/relationships/hyperlink" Target="http://www.genome.jp/dbget-bin/www_bget?cpd+C00360" TargetMode="External"/><Relationship Id="rId246" Type="http://schemas.openxmlformats.org/officeDocument/2006/relationships/hyperlink" Target="http://www.hmdb.ca/metabolites/HMDB06809" TargetMode="External"/><Relationship Id="rId267" Type="http://schemas.openxmlformats.org/officeDocument/2006/relationships/hyperlink" Target="http://www.genome.jp/dbget-bin/www_bget?cpd+C01081" TargetMode="External"/><Relationship Id="rId288" Type="http://schemas.openxmlformats.org/officeDocument/2006/relationships/hyperlink" Target="http://www.genome.jp/dbget-bin/www_bget?cpd+C00059" TargetMode="External"/><Relationship Id="rId106" Type="http://schemas.openxmlformats.org/officeDocument/2006/relationships/hyperlink" Target="http://www.genome.jp/dbget-bin/www_bget?cpd+C00122" TargetMode="External"/><Relationship Id="rId127" Type="http://schemas.openxmlformats.org/officeDocument/2006/relationships/hyperlink" Target="http://www.hmdb.ca/metabolites/HMDB03229" TargetMode="External"/><Relationship Id="rId10" Type="http://schemas.openxmlformats.org/officeDocument/2006/relationships/hyperlink" Target="http://www.genome.jp/dbget-bin/www_bget?cpd+C00025" TargetMode="External"/><Relationship Id="rId31" Type="http://schemas.openxmlformats.org/officeDocument/2006/relationships/hyperlink" Target="http://www.hmdb.ca/metabolites/HMDB00671" TargetMode="External"/><Relationship Id="rId52" Type="http://schemas.openxmlformats.org/officeDocument/2006/relationships/hyperlink" Target="http://www.genome.jp/dbget-bin/www_bget?cpd+C02291" TargetMode="External"/><Relationship Id="rId73" Type="http://schemas.openxmlformats.org/officeDocument/2006/relationships/hyperlink" Target="http://www.hmdb.ca/metabolites/HMDB03464" TargetMode="External"/><Relationship Id="rId94" Type="http://schemas.openxmlformats.org/officeDocument/2006/relationships/hyperlink" Target="http://www.genome.jp/dbget-bin/www_bget?cpd+C00159" TargetMode="External"/><Relationship Id="rId148" Type="http://schemas.openxmlformats.org/officeDocument/2006/relationships/hyperlink" Target="http://www.genome.jp/dbget-bin/www_bget?cpd+C03045" TargetMode="External"/><Relationship Id="rId169" Type="http://schemas.openxmlformats.org/officeDocument/2006/relationships/hyperlink" Target="http://www.hmdb.ca/metabolites/HMDB00211" TargetMode="External"/><Relationship Id="rId4" Type="http://schemas.openxmlformats.org/officeDocument/2006/relationships/hyperlink" Target="http://www.genome.jp/dbget-bin/www_bget?cpd+C00576" TargetMode="External"/><Relationship Id="rId180" Type="http://schemas.openxmlformats.org/officeDocument/2006/relationships/hyperlink" Target="http://www.hmdb.ca/metabolites/HMDB00564" TargetMode="External"/><Relationship Id="rId215" Type="http://schemas.openxmlformats.org/officeDocument/2006/relationships/hyperlink" Target="http://www.hmdb.ca/metabolites/HMDB00071" TargetMode="External"/><Relationship Id="rId236" Type="http://schemas.openxmlformats.org/officeDocument/2006/relationships/hyperlink" Target="http://www.hmdb.ca/metabolites/HMDB00884" TargetMode="External"/><Relationship Id="rId257" Type="http://schemas.openxmlformats.org/officeDocument/2006/relationships/hyperlink" Target="http://www.genome.jp/dbget-bin/www_bget?cpd+C00072" TargetMode="External"/><Relationship Id="rId278" Type="http://schemas.openxmlformats.org/officeDocument/2006/relationships/hyperlink" Target="http://www.genome.jp/dbget-bin/www_bget?cpd+C04039" TargetMode="External"/><Relationship Id="rId42" Type="http://schemas.openxmlformats.org/officeDocument/2006/relationships/hyperlink" Target="http://www.genome.jp/dbget-bin/www_bget?cpd+C00671" TargetMode="External"/><Relationship Id="rId84" Type="http://schemas.openxmlformats.org/officeDocument/2006/relationships/hyperlink" Target="http://www.genome.jp/dbget-bin/www_bget?cpd+C00474" TargetMode="External"/><Relationship Id="rId138" Type="http://schemas.openxmlformats.org/officeDocument/2006/relationships/hyperlink" Target="http://www.hmdb.ca/metabolites/HMDB03073" TargetMode="External"/><Relationship Id="rId191" Type="http://schemas.openxmlformats.org/officeDocument/2006/relationships/hyperlink" Target="http://www.hmdb.ca/metabolites/HMDB61695" TargetMode="External"/><Relationship Id="rId205" Type="http://schemas.openxmlformats.org/officeDocument/2006/relationships/hyperlink" Target="http://www.hmdb.ca/metabolites/HMDB00619" TargetMode="External"/><Relationship Id="rId247" Type="http://schemas.openxmlformats.org/officeDocument/2006/relationships/hyperlink" Target="http://www.genome.jp/dbget-bin/www_bget?cpd+C00153" TargetMode="External"/><Relationship Id="rId107" Type="http://schemas.openxmlformats.org/officeDocument/2006/relationships/hyperlink" Target="http://www.hmdb.ca/metabolites/HMDB00134" TargetMode="External"/><Relationship Id="rId289" Type="http://schemas.openxmlformats.org/officeDocument/2006/relationships/hyperlink" Target="http://www.hmdb.ca/metabolites/HMDB01448" TargetMode="External"/><Relationship Id="rId11" Type="http://schemas.openxmlformats.org/officeDocument/2006/relationships/hyperlink" Target="http://www.hmdb.ca/metabolites/HMDB00148" TargetMode="External"/><Relationship Id="rId53" Type="http://schemas.openxmlformats.org/officeDocument/2006/relationships/hyperlink" Target="http://www.hmdb.ca/metabolites/HMDB00099" TargetMode="External"/><Relationship Id="rId149" Type="http://schemas.openxmlformats.org/officeDocument/2006/relationships/hyperlink" Target="http://www.genome.jp/dbget-bin/www_bget?cpd+C18218" TargetMode="External"/><Relationship Id="rId95" Type="http://schemas.openxmlformats.org/officeDocument/2006/relationships/hyperlink" Target="http://www.hmdb.ca/metabolites/HMDB00169" TargetMode="External"/><Relationship Id="rId160" Type="http://schemas.openxmlformats.org/officeDocument/2006/relationships/hyperlink" Target="http://www.hmdb.ca/metabolites/HMDB02886" TargetMode="External"/><Relationship Id="rId216" Type="http://schemas.openxmlformats.org/officeDocument/2006/relationships/hyperlink" Target="http://www.genome.jp/dbget-bin/www_bget?cpd+C00366" TargetMode="External"/><Relationship Id="rId258" Type="http://schemas.openxmlformats.org/officeDocument/2006/relationships/hyperlink" Target="http://www.hmdb.ca/metabolites/HMDB00044" TargetMode="External"/><Relationship Id="rId22" Type="http://schemas.openxmlformats.org/officeDocument/2006/relationships/hyperlink" Target="http://www.hmdb.ca/metabolites/HMDB00779" TargetMode="External"/><Relationship Id="rId64" Type="http://schemas.openxmlformats.org/officeDocument/2006/relationships/hyperlink" Target="http://www.genome.jp/dbget-bin/www_bget?cpd+C03626" TargetMode="External"/><Relationship Id="rId118" Type="http://schemas.openxmlformats.org/officeDocument/2006/relationships/hyperlink" Target="http://www.genome.jp/dbget-bin/www_bget?cpd+C06424" TargetMode="External"/><Relationship Id="rId171" Type="http://schemas.openxmlformats.org/officeDocument/2006/relationships/hyperlink" Target="http://www.hmdb.ca/metabolites/HMDB00097" TargetMode="External"/><Relationship Id="rId227" Type="http://schemas.openxmlformats.org/officeDocument/2006/relationships/hyperlink" Target="http://www.hmdb.ca/metabolites/HMDB009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4"/>
  <sheetViews>
    <sheetView showGridLines="0" tabSelected="1" zoomScale="145" zoomScaleNormal="145" workbookViewId="0">
      <selection activeCell="A59" sqref="A59:A77"/>
    </sheetView>
  </sheetViews>
  <sheetFormatPr defaultColWidth="8.88671875" defaultRowHeight="25.8" x14ac:dyDescent="0.5"/>
  <cols>
    <col min="1" max="1" width="25.77734375" style="8" customWidth="1"/>
    <col min="2" max="2" width="11.33203125" style="10" customWidth="1"/>
    <col min="3" max="3" width="36.5546875" style="1" customWidth="1"/>
    <col min="4" max="9" width="36.5546875" style="1" hidden="1" customWidth="1"/>
    <col min="10" max="10" width="25.88671875" style="9" customWidth="1"/>
    <col min="11" max="11" width="6.6640625" style="10" customWidth="1"/>
    <col min="12" max="16384" width="8.88671875" style="1"/>
  </cols>
  <sheetData>
    <row r="1" spans="1:11" ht="41.4" customHeight="1" x14ac:dyDescent="0.3">
      <c r="A1" s="105"/>
      <c r="B1" s="106"/>
      <c r="C1" s="106"/>
      <c r="D1" s="100"/>
      <c r="E1" s="100"/>
      <c r="F1" s="100"/>
      <c r="G1" s="100"/>
      <c r="H1" s="100"/>
      <c r="I1" s="90"/>
      <c r="J1" s="102" t="s">
        <v>0</v>
      </c>
      <c r="K1" s="81"/>
    </row>
    <row r="2" spans="1:11" ht="18.600000000000001" x14ac:dyDescent="0.3">
      <c r="A2" s="107"/>
      <c r="B2" s="108"/>
      <c r="C2" s="108"/>
      <c r="D2" s="101"/>
      <c r="E2" s="101"/>
      <c r="F2" s="101"/>
      <c r="G2" s="101"/>
      <c r="H2" s="101"/>
      <c r="I2" s="121"/>
      <c r="J2" s="109" t="s">
        <v>1</v>
      </c>
      <c r="K2" s="80"/>
    </row>
    <row r="3" spans="1:11" ht="28.5" customHeight="1" thickBot="1" x14ac:dyDescent="0.35">
      <c r="A3" s="107"/>
      <c r="B3" s="108"/>
      <c r="C3" s="108"/>
      <c r="D3" s="101"/>
      <c r="E3" s="101"/>
      <c r="F3" s="101"/>
      <c r="G3" s="101"/>
      <c r="H3" s="101"/>
      <c r="I3" s="121"/>
      <c r="J3" s="110"/>
      <c r="K3" s="82"/>
    </row>
    <row r="4" spans="1:11" ht="25.2" customHeight="1" thickBot="1" x14ac:dyDescent="0.35">
      <c r="A4" s="2"/>
      <c r="B4" s="88" t="s">
        <v>2</v>
      </c>
      <c r="C4" s="87" t="s">
        <v>3</v>
      </c>
      <c r="D4" s="92" t="s">
        <v>453</v>
      </c>
      <c r="E4" s="92" t="s">
        <v>454</v>
      </c>
      <c r="F4" s="92" t="s">
        <v>455</v>
      </c>
      <c r="G4" s="92" t="s">
        <v>456</v>
      </c>
      <c r="H4" s="92" t="s">
        <v>457</v>
      </c>
      <c r="I4" s="91" t="s">
        <v>452</v>
      </c>
      <c r="J4" s="103" t="s">
        <v>4</v>
      </c>
      <c r="K4" s="3" t="s">
        <v>433</v>
      </c>
    </row>
    <row r="5" spans="1:11" ht="15" customHeight="1" x14ac:dyDescent="0.3">
      <c r="A5" s="113" t="s">
        <v>5</v>
      </c>
      <c r="B5" s="117" t="s">
        <v>6</v>
      </c>
      <c r="C5" s="4" t="s">
        <v>7</v>
      </c>
      <c r="D5" s="93" t="s">
        <v>458</v>
      </c>
      <c r="E5" s="93">
        <v>58</v>
      </c>
      <c r="F5" s="94" t="s">
        <v>459</v>
      </c>
      <c r="G5" s="94" t="s">
        <v>460</v>
      </c>
      <c r="H5" s="95">
        <v>750</v>
      </c>
      <c r="I5" s="90"/>
      <c r="J5" s="83">
        <v>1.59</v>
      </c>
      <c r="K5" s="5">
        <v>0.02</v>
      </c>
    </row>
    <row r="6" spans="1:11" ht="15" customHeight="1" x14ac:dyDescent="0.3">
      <c r="A6" s="113"/>
      <c r="B6" s="112"/>
      <c r="C6" s="6" t="s">
        <v>9</v>
      </c>
      <c r="D6" s="96" t="s">
        <v>458</v>
      </c>
      <c r="E6" s="96">
        <v>27710</v>
      </c>
      <c r="F6" s="97"/>
      <c r="G6" s="98" t="s">
        <v>461</v>
      </c>
      <c r="H6" s="99">
        <v>10972</v>
      </c>
      <c r="I6" s="91"/>
      <c r="J6" s="84">
        <v>1.36</v>
      </c>
      <c r="K6" s="5">
        <v>4.7699999999999999E-2</v>
      </c>
    </row>
    <row r="7" spans="1:11" ht="15" customHeight="1" x14ac:dyDescent="0.3">
      <c r="A7" s="113"/>
      <c r="B7" s="112"/>
      <c r="C7" s="6" t="s">
        <v>11</v>
      </c>
      <c r="D7" s="96" t="s">
        <v>458</v>
      </c>
      <c r="E7" s="96">
        <v>15499</v>
      </c>
      <c r="F7" s="98" t="s">
        <v>462</v>
      </c>
      <c r="G7" s="98" t="s">
        <v>463</v>
      </c>
      <c r="H7" s="99">
        <v>249</v>
      </c>
      <c r="I7" s="91"/>
      <c r="J7" s="84">
        <v>6.43</v>
      </c>
      <c r="K7" s="7">
        <v>6.1159000000000002E-5</v>
      </c>
    </row>
    <row r="8" spans="1:11" ht="15" customHeight="1" x14ac:dyDescent="0.3">
      <c r="A8" s="113"/>
      <c r="B8" s="112"/>
      <c r="C8" s="6" t="s">
        <v>13</v>
      </c>
      <c r="D8" s="96" t="s">
        <v>458</v>
      </c>
      <c r="E8" s="96">
        <v>443</v>
      </c>
      <c r="F8" s="98" t="s">
        <v>464</v>
      </c>
      <c r="G8" s="98" t="s">
        <v>465</v>
      </c>
      <c r="H8" s="99">
        <v>5960</v>
      </c>
      <c r="I8" s="91"/>
      <c r="J8" s="84">
        <v>1.68</v>
      </c>
      <c r="K8" s="5">
        <v>1.35E-2</v>
      </c>
    </row>
    <row r="9" spans="1:11" ht="15" customHeight="1" x14ac:dyDescent="0.3">
      <c r="A9" s="113"/>
      <c r="B9" s="118"/>
      <c r="C9" s="6" t="s">
        <v>14</v>
      </c>
      <c r="D9" s="96" t="s">
        <v>466</v>
      </c>
      <c r="E9" s="96">
        <v>22185</v>
      </c>
      <c r="F9" s="98" t="s">
        <v>467</v>
      </c>
      <c r="G9" s="98" t="s">
        <v>468</v>
      </c>
      <c r="H9" s="99">
        <v>65065</v>
      </c>
      <c r="I9" s="91"/>
      <c r="J9" s="85">
        <v>0.06</v>
      </c>
      <c r="K9" s="5">
        <v>4.53E-2</v>
      </c>
    </row>
    <row r="10" spans="1:11" ht="15" customHeight="1" x14ac:dyDescent="0.3">
      <c r="A10" s="113"/>
      <c r="B10" s="111" t="s">
        <v>15</v>
      </c>
      <c r="C10" s="6" t="s">
        <v>16</v>
      </c>
      <c r="D10" s="96" t="s">
        <v>458</v>
      </c>
      <c r="E10" s="96">
        <v>57</v>
      </c>
      <c r="F10" s="98" t="s">
        <v>469</v>
      </c>
      <c r="G10" s="98" t="s">
        <v>470</v>
      </c>
      <c r="H10" s="99">
        <v>611</v>
      </c>
      <c r="I10" s="91"/>
      <c r="J10" s="84">
        <v>1.61</v>
      </c>
      <c r="K10" s="5">
        <v>4.1200000000000001E-2</v>
      </c>
    </row>
    <row r="11" spans="1:11" ht="15" customHeight="1" x14ac:dyDescent="0.3">
      <c r="A11" s="113"/>
      <c r="B11" s="112"/>
      <c r="C11" s="6" t="s">
        <v>17</v>
      </c>
      <c r="D11" s="96" t="s">
        <v>458</v>
      </c>
      <c r="E11" s="96">
        <v>53</v>
      </c>
      <c r="F11" s="98" t="s">
        <v>471</v>
      </c>
      <c r="G11" s="98" t="s">
        <v>472</v>
      </c>
      <c r="H11" s="99">
        <v>5961</v>
      </c>
      <c r="I11" s="91"/>
      <c r="J11" s="84">
        <v>1.89</v>
      </c>
      <c r="K11" s="5">
        <v>2.3E-3</v>
      </c>
    </row>
    <row r="12" spans="1:11" ht="15" customHeight="1" x14ac:dyDescent="0.3">
      <c r="A12" s="113"/>
      <c r="B12" s="112"/>
      <c r="C12" s="6" t="s">
        <v>19</v>
      </c>
      <c r="D12" s="96" t="s">
        <v>458</v>
      </c>
      <c r="E12" s="96">
        <v>33943</v>
      </c>
      <c r="F12" s="98" t="s">
        <v>473</v>
      </c>
      <c r="G12" s="98" t="s">
        <v>474</v>
      </c>
      <c r="H12" s="99">
        <v>182230</v>
      </c>
      <c r="I12" s="91"/>
      <c r="J12" s="84">
        <v>2.0699999999999998</v>
      </c>
      <c r="K12" s="5">
        <v>0.01</v>
      </c>
    </row>
    <row r="13" spans="1:11" ht="15" customHeight="1" x14ac:dyDescent="0.3">
      <c r="A13" s="113"/>
      <c r="B13" s="112"/>
      <c r="C13" s="6" t="s">
        <v>20</v>
      </c>
      <c r="D13" s="96" t="s">
        <v>458</v>
      </c>
      <c r="E13" s="96">
        <v>1416</v>
      </c>
      <c r="F13" s="98" t="s">
        <v>475</v>
      </c>
      <c r="G13" s="98" t="s">
        <v>476</v>
      </c>
      <c r="H13" s="99">
        <v>119</v>
      </c>
      <c r="I13" s="91"/>
      <c r="J13" s="84">
        <v>3.31</v>
      </c>
      <c r="K13" s="5">
        <v>1E-4</v>
      </c>
    </row>
    <row r="14" spans="1:11" ht="15" customHeight="1" x14ac:dyDescent="0.3">
      <c r="A14" s="113"/>
      <c r="B14" s="112"/>
      <c r="C14" s="6" t="s">
        <v>21</v>
      </c>
      <c r="D14" s="96" t="s">
        <v>458</v>
      </c>
      <c r="E14" s="96">
        <v>33487</v>
      </c>
      <c r="F14" s="97"/>
      <c r="G14" s="97"/>
      <c r="H14" s="99">
        <v>68662</v>
      </c>
      <c r="I14" s="91"/>
      <c r="J14" s="84">
        <v>2.0499999999999998</v>
      </c>
      <c r="K14" s="5">
        <v>1.5599999999999999E-2</v>
      </c>
    </row>
    <row r="15" spans="1:11" ht="15" customHeight="1" x14ac:dyDescent="0.3">
      <c r="A15" s="113"/>
      <c r="B15" s="112"/>
      <c r="C15" s="6" t="s">
        <v>22</v>
      </c>
      <c r="D15" s="96" t="s">
        <v>477</v>
      </c>
      <c r="E15" s="96">
        <v>54923</v>
      </c>
      <c r="F15" s="97"/>
      <c r="G15" s="97"/>
      <c r="H15" s="99"/>
      <c r="I15" s="91"/>
      <c r="J15" s="84">
        <v>2.72</v>
      </c>
      <c r="K15" s="5">
        <v>2.9000000000000001E-2</v>
      </c>
    </row>
    <row r="16" spans="1:11" ht="15" customHeight="1" x14ac:dyDescent="0.3">
      <c r="A16" s="113"/>
      <c r="B16" s="112"/>
      <c r="C16" s="6" t="s">
        <v>23</v>
      </c>
      <c r="D16" s="96" t="s">
        <v>458</v>
      </c>
      <c r="E16" s="96">
        <v>38754</v>
      </c>
      <c r="F16" s="97"/>
      <c r="G16" s="98" t="s">
        <v>478</v>
      </c>
      <c r="H16" s="99">
        <v>40772</v>
      </c>
      <c r="I16" s="91"/>
      <c r="J16" s="84">
        <v>1.85</v>
      </c>
      <c r="K16" s="5">
        <v>1.3599999999999999E-2</v>
      </c>
    </row>
    <row r="17" spans="1:11" ht="15" customHeight="1" x14ac:dyDescent="0.3">
      <c r="A17" s="113"/>
      <c r="B17" s="112"/>
      <c r="C17" s="6" t="s">
        <v>25</v>
      </c>
      <c r="D17" s="96" t="s">
        <v>458</v>
      </c>
      <c r="E17" s="96">
        <v>43256</v>
      </c>
      <c r="F17" s="97"/>
      <c r="G17" s="97"/>
      <c r="H17" s="99">
        <v>193270</v>
      </c>
      <c r="I17" s="91"/>
      <c r="J17" s="84">
        <v>4.13</v>
      </c>
      <c r="K17" s="5">
        <v>1.03E-2</v>
      </c>
    </row>
    <row r="18" spans="1:11" ht="15" customHeight="1" x14ac:dyDescent="0.3">
      <c r="A18" s="113"/>
      <c r="B18" s="112"/>
      <c r="C18" s="6" t="s">
        <v>26</v>
      </c>
      <c r="D18" s="96" t="s">
        <v>458</v>
      </c>
      <c r="E18" s="96">
        <v>43255</v>
      </c>
      <c r="F18" s="97"/>
      <c r="G18" s="97"/>
      <c r="H18" s="99"/>
      <c r="I18" s="91"/>
      <c r="J18" s="84">
        <v>9.08</v>
      </c>
      <c r="K18" s="5">
        <v>4.7E-2</v>
      </c>
    </row>
    <row r="19" spans="1:11" ht="15" customHeight="1" x14ac:dyDescent="0.3">
      <c r="A19" s="113"/>
      <c r="B19" s="112"/>
      <c r="C19" s="6" t="s">
        <v>27</v>
      </c>
      <c r="D19" s="96" t="s">
        <v>458</v>
      </c>
      <c r="E19" s="96">
        <v>15685</v>
      </c>
      <c r="F19" s="98" t="s">
        <v>479</v>
      </c>
      <c r="G19" s="98" t="s">
        <v>480</v>
      </c>
      <c r="H19" s="99">
        <v>1029</v>
      </c>
      <c r="I19" s="91"/>
      <c r="J19" s="84">
        <v>1.69</v>
      </c>
      <c r="K19" s="5">
        <v>1.32E-2</v>
      </c>
    </row>
    <row r="20" spans="1:11" ht="15" customHeight="1" x14ac:dyDescent="0.3">
      <c r="A20" s="113"/>
      <c r="B20" s="112"/>
      <c r="C20" s="6" t="s">
        <v>28</v>
      </c>
      <c r="D20" s="96" t="s">
        <v>458</v>
      </c>
      <c r="E20" s="96">
        <v>43582</v>
      </c>
      <c r="F20" s="97"/>
      <c r="G20" s="97"/>
      <c r="H20" s="99"/>
      <c r="I20" s="91"/>
      <c r="J20" s="84">
        <v>2.19</v>
      </c>
      <c r="K20" s="5">
        <v>1.9E-3</v>
      </c>
    </row>
    <row r="21" spans="1:11" ht="15" customHeight="1" x14ac:dyDescent="0.3">
      <c r="A21" s="113"/>
      <c r="B21" s="114" t="s">
        <v>434</v>
      </c>
      <c r="C21" s="6" t="s">
        <v>29</v>
      </c>
      <c r="D21" s="96" t="s">
        <v>477</v>
      </c>
      <c r="E21" s="96">
        <v>22130</v>
      </c>
      <c r="F21" s="98" t="s">
        <v>481</v>
      </c>
      <c r="G21" s="98" t="s">
        <v>482</v>
      </c>
      <c r="H21" s="99">
        <v>3848</v>
      </c>
      <c r="I21" s="91"/>
      <c r="J21" s="85">
        <v>0.1</v>
      </c>
      <c r="K21" s="7">
        <v>3.9638000000000002E-5</v>
      </c>
    </row>
    <row r="22" spans="1:11" ht="15" customHeight="1" x14ac:dyDescent="0.3">
      <c r="A22" s="113"/>
      <c r="B22" s="115"/>
      <c r="C22" s="6" t="s">
        <v>31</v>
      </c>
      <c r="D22" s="96" t="s">
        <v>477</v>
      </c>
      <c r="E22" s="96">
        <v>32197</v>
      </c>
      <c r="F22" s="98" t="s">
        <v>483</v>
      </c>
      <c r="G22" s="98" t="s">
        <v>484</v>
      </c>
      <c r="H22" s="99">
        <v>9378</v>
      </c>
      <c r="I22" s="91"/>
      <c r="J22" s="85">
        <v>0.32</v>
      </c>
      <c r="K22" s="5">
        <v>1.01E-2</v>
      </c>
    </row>
    <row r="23" spans="1:11" ht="15" customHeight="1" x14ac:dyDescent="0.3">
      <c r="A23" s="113"/>
      <c r="B23" s="115"/>
      <c r="C23" s="6" t="s">
        <v>32</v>
      </c>
      <c r="D23" s="96" t="s">
        <v>477</v>
      </c>
      <c r="E23" s="96">
        <v>32553</v>
      </c>
      <c r="F23" s="98" t="s">
        <v>485</v>
      </c>
      <c r="G23" s="98" t="s">
        <v>486</v>
      </c>
      <c r="H23" s="99">
        <v>74426</v>
      </c>
      <c r="I23" s="91"/>
      <c r="J23" s="84">
        <v>3.12</v>
      </c>
      <c r="K23" s="5">
        <v>2.1299999999999999E-2</v>
      </c>
    </row>
    <row r="24" spans="1:11" ht="15" customHeight="1" x14ac:dyDescent="0.3">
      <c r="A24" s="113"/>
      <c r="B24" s="115"/>
      <c r="C24" s="6" t="s">
        <v>33</v>
      </c>
      <c r="D24" s="96" t="s">
        <v>477</v>
      </c>
      <c r="E24" s="96">
        <v>36103</v>
      </c>
      <c r="F24" s="98" t="s">
        <v>487</v>
      </c>
      <c r="G24" s="98" t="s">
        <v>488</v>
      </c>
      <c r="H24" s="99">
        <v>4615423</v>
      </c>
      <c r="I24" s="91"/>
      <c r="J24" s="84">
        <v>3.14</v>
      </c>
      <c r="K24" s="5">
        <v>6.8999999999999999E-3</v>
      </c>
    </row>
    <row r="25" spans="1:11" ht="15" customHeight="1" x14ac:dyDescent="0.3">
      <c r="A25" s="113"/>
      <c r="B25" s="116"/>
      <c r="C25" s="6" t="s">
        <v>35</v>
      </c>
      <c r="D25" s="96" t="s">
        <v>477</v>
      </c>
      <c r="E25" s="96">
        <v>48841</v>
      </c>
      <c r="F25" s="97"/>
      <c r="G25" s="98" t="s">
        <v>489</v>
      </c>
      <c r="H25" s="99">
        <v>154035</v>
      </c>
      <c r="I25" s="91"/>
      <c r="J25" s="84">
        <v>2.2200000000000002</v>
      </c>
      <c r="K25" s="5">
        <v>1.5699999999999999E-2</v>
      </c>
    </row>
    <row r="26" spans="1:11" ht="15" customHeight="1" x14ac:dyDescent="0.3">
      <c r="A26" s="113"/>
      <c r="B26" s="114" t="s">
        <v>435</v>
      </c>
      <c r="C26" s="6" t="s">
        <v>36</v>
      </c>
      <c r="D26" s="96" t="s">
        <v>458</v>
      </c>
      <c r="E26" s="96">
        <v>18349</v>
      </c>
      <c r="F26" s="98" t="s">
        <v>490</v>
      </c>
      <c r="G26" s="98" t="s">
        <v>491</v>
      </c>
      <c r="H26" s="99">
        <v>92904</v>
      </c>
      <c r="I26" s="91"/>
      <c r="J26" s="85">
        <v>0.31</v>
      </c>
      <c r="K26" s="5">
        <v>2.0999999999999999E-3</v>
      </c>
    </row>
    <row r="27" spans="1:11" ht="15" customHeight="1" x14ac:dyDescent="0.3">
      <c r="A27" s="113"/>
      <c r="B27" s="115"/>
      <c r="C27" s="6" t="s">
        <v>37</v>
      </c>
      <c r="D27" s="96" t="s">
        <v>477</v>
      </c>
      <c r="E27" s="96">
        <v>27672</v>
      </c>
      <c r="F27" s="97"/>
      <c r="G27" s="98" t="s">
        <v>492</v>
      </c>
      <c r="H27" s="99">
        <v>10258</v>
      </c>
      <c r="I27" s="91"/>
      <c r="J27" s="84">
        <v>4.33</v>
      </c>
      <c r="K27" s="5">
        <v>1.5E-3</v>
      </c>
    </row>
    <row r="28" spans="1:11" ht="15" customHeight="1" x14ac:dyDescent="0.3">
      <c r="A28" s="113"/>
      <c r="B28" s="115"/>
      <c r="C28" s="6" t="s">
        <v>38</v>
      </c>
      <c r="D28" s="96" t="s">
        <v>458</v>
      </c>
      <c r="E28" s="96">
        <v>15140</v>
      </c>
      <c r="F28" s="98" t="s">
        <v>493</v>
      </c>
      <c r="G28" s="98" t="s">
        <v>494</v>
      </c>
      <c r="H28" s="99">
        <v>161166</v>
      </c>
      <c r="I28" s="91"/>
      <c r="J28" s="84">
        <v>1.75</v>
      </c>
      <c r="K28" s="5">
        <v>4.2000000000000003E-2</v>
      </c>
    </row>
    <row r="29" spans="1:11" ht="15" customHeight="1" x14ac:dyDescent="0.3">
      <c r="A29" s="113"/>
      <c r="B29" s="115"/>
      <c r="C29" s="6" t="s">
        <v>40</v>
      </c>
      <c r="D29" s="96" t="s">
        <v>477</v>
      </c>
      <c r="E29" s="96">
        <v>437</v>
      </c>
      <c r="F29" s="98" t="s">
        <v>495</v>
      </c>
      <c r="G29" s="98" t="s">
        <v>496</v>
      </c>
      <c r="H29" s="99">
        <v>1826</v>
      </c>
      <c r="I29" s="91"/>
      <c r="J29" s="84">
        <v>7.87</v>
      </c>
      <c r="K29" s="5">
        <v>5.0000000000000001E-4</v>
      </c>
    </row>
    <row r="30" spans="1:11" ht="15" customHeight="1" x14ac:dyDescent="0.3">
      <c r="A30" s="113"/>
      <c r="B30" s="115"/>
      <c r="C30" s="6" t="s">
        <v>41</v>
      </c>
      <c r="D30" s="96" t="s">
        <v>458</v>
      </c>
      <c r="E30" s="96">
        <v>2342</v>
      </c>
      <c r="F30" s="98" t="s">
        <v>497</v>
      </c>
      <c r="G30" s="98" t="s">
        <v>498</v>
      </c>
      <c r="H30" s="99">
        <v>5202</v>
      </c>
      <c r="I30" s="91"/>
      <c r="J30" s="84">
        <v>4.7</v>
      </c>
      <c r="K30" s="5">
        <v>3.5700000000000003E-2</v>
      </c>
    </row>
    <row r="31" spans="1:11" ht="15" customHeight="1" x14ac:dyDescent="0.3">
      <c r="A31" s="113"/>
      <c r="B31" s="116"/>
      <c r="C31" s="6" t="s">
        <v>42</v>
      </c>
      <c r="D31" s="96" t="s">
        <v>477</v>
      </c>
      <c r="E31" s="96">
        <v>48782</v>
      </c>
      <c r="F31" s="97"/>
      <c r="G31" s="97"/>
      <c r="H31" s="99">
        <v>10981970</v>
      </c>
      <c r="I31" s="91"/>
      <c r="J31" s="84">
        <v>2.02</v>
      </c>
      <c r="K31" s="5">
        <v>1.06E-2</v>
      </c>
    </row>
    <row r="32" spans="1:11" ht="15" customHeight="1" x14ac:dyDescent="0.3">
      <c r="A32" s="113"/>
      <c r="B32" s="112" t="s">
        <v>44</v>
      </c>
      <c r="C32" s="6" t="s">
        <v>48</v>
      </c>
      <c r="D32" s="96" t="s">
        <v>477</v>
      </c>
      <c r="E32" s="96">
        <v>33937</v>
      </c>
      <c r="F32" s="97"/>
      <c r="G32" s="98" t="s">
        <v>499</v>
      </c>
      <c r="H32" s="99">
        <v>99823</v>
      </c>
      <c r="I32" s="91"/>
      <c r="J32" s="85">
        <v>0.47</v>
      </c>
      <c r="K32" s="5">
        <v>2.0799999999999999E-2</v>
      </c>
    </row>
    <row r="33" spans="1:11" ht="15" customHeight="1" x14ac:dyDescent="0.3">
      <c r="A33" s="113"/>
      <c r="B33" s="112"/>
      <c r="C33" s="6" t="s">
        <v>49</v>
      </c>
      <c r="D33" s="96" t="s">
        <v>466</v>
      </c>
      <c r="E33" s="96">
        <v>44526</v>
      </c>
      <c r="F33" s="98" t="s">
        <v>500</v>
      </c>
      <c r="G33" s="98" t="s">
        <v>501</v>
      </c>
      <c r="H33" s="99">
        <v>49</v>
      </c>
      <c r="I33" s="91"/>
      <c r="J33" s="85">
        <v>0.32</v>
      </c>
      <c r="K33" s="5">
        <v>2.3800000000000002E-2</v>
      </c>
    </row>
    <row r="34" spans="1:11" ht="15" customHeight="1" x14ac:dyDescent="0.3">
      <c r="A34" s="113"/>
      <c r="B34" s="112"/>
      <c r="C34" s="6" t="s">
        <v>50</v>
      </c>
      <c r="D34" s="96" t="s">
        <v>477</v>
      </c>
      <c r="E34" s="96">
        <v>15676</v>
      </c>
      <c r="F34" s="98" t="s">
        <v>502</v>
      </c>
      <c r="G34" s="98" t="s">
        <v>503</v>
      </c>
      <c r="H34" s="99">
        <v>47</v>
      </c>
      <c r="I34" s="91"/>
      <c r="J34" s="85">
        <v>0.36</v>
      </c>
      <c r="K34" s="5">
        <v>4.7100000000000003E-2</v>
      </c>
    </row>
    <row r="35" spans="1:11" ht="15" customHeight="1" x14ac:dyDescent="0.3">
      <c r="A35" s="113"/>
      <c r="B35" s="112"/>
      <c r="C35" s="6" t="s">
        <v>51</v>
      </c>
      <c r="D35" s="96" t="s">
        <v>466</v>
      </c>
      <c r="E35" s="96">
        <v>15765</v>
      </c>
      <c r="F35" s="97"/>
      <c r="G35" s="98" t="s">
        <v>504</v>
      </c>
      <c r="H35" s="99">
        <v>11756</v>
      </c>
      <c r="I35" s="91"/>
      <c r="J35" s="84">
        <v>2.2999999999999998</v>
      </c>
      <c r="K35" s="5">
        <v>1.2999999999999999E-3</v>
      </c>
    </row>
    <row r="36" spans="1:11" ht="15" customHeight="1" x14ac:dyDescent="0.3">
      <c r="A36" s="113"/>
      <c r="B36" s="112"/>
      <c r="C36" s="6" t="s">
        <v>52</v>
      </c>
      <c r="D36" s="96" t="s">
        <v>458</v>
      </c>
      <c r="E36" s="96">
        <v>33441</v>
      </c>
      <c r="F36" s="97"/>
      <c r="G36" s="98" t="s">
        <v>505</v>
      </c>
      <c r="H36" s="99">
        <v>168379</v>
      </c>
      <c r="I36" s="91"/>
      <c r="J36" s="84">
        <v>2.16</v>
      </c>
      <c r="K36" s="5">
        <v>6.3E-3</v>
      </c>
    </row>
    <row r="37" spans="1:11" ht="15" customHeight="1" x14ac:dyDescent="0.3">
      <c r="A37" s="113"/>
      <c r="B37" s="111" t="s">
        <v>54</v>
      </c>
      <c r="C37" s="6" t="s">
        <v>55</v>
      </c>
      <c r="D37" s="96" t="s">
        <v>458</v>
      </c>
      <c r="E37" s="96">
        <v>1302</v>
      </c>
      <c r="F37" s="98" t="s">
        <v>506</v>
      </c>
      <c r="G37" s="98" t="s">
        <v>507</v>
      </c>
      <c r="H37" s="99">
        <v>6137</v>
      </c>
      <c r="I37" s="91"/>
      <c r="J37" s="84">
        <v>1.79</v>
      </c>
      <c r="K37" s="5">
        <v>1.17E-2</v>
      </c>
    </row>
    <row r="38" spans="1:11" ht="15" customHeight="1" x14ac:dyDescent="0.3">
      <c r="A38" s="113"/>
      <c r="B38" s="112"/>
      <c r="C38" s="6" t="s">
        <v>56</v>
      </c>
      <c r="D38" s="96" t="s">
        <v>477</v>
      </c>
      <c r="E38" s="96">
        <v>1589</v>
      </c>
      <c r="F38" s="98" t="s">
        <v>508</v>
      </c>
      <c r="G38" s="98" t="s">
        <v>509</v>
      </c>
      <c r="H38" s="99">
        <v>448580</v>
      </c>
      <c r="I38" s="91"/>
      <c r="J38" s="84">
        <v>1.92</v>
      </c>
      <c r="K38" s="5">
        <v>8.2000000000000007E-3</v>
      </c>
    </row>
    <row r="39" spans="1:11" ht="15" customHeight="1" x14ac:dyDescent="0.3">
      <c r="A39" s="113"/>
      <c r="B39" s="112"/>
      <c r="C39" s="6" t="s">
        <v>58</v>
      </c>
      <c r="D39" s="96" t="s">
        <v>458</v>
      </c>
      <c r="E39" s="96">
        <v>45428</v>
      </c>
      <c r="F39" s="97"/>
      <c r="G39" s="97"/>
      <c r="H39" s="99">
        <v>193368</v>
      </c>
      <c r="I39" s="91"/>
      <c r="J39" s="85">
        <v>0.27</v>
      </c>
      <c r="K39" s="5">
        <v>4.1999999999999997E-3</v>
      </c>
    </row>
    <row r="40" spans="1:11" ht="15" customHeight="1" x14ac:dyDescent="0.3">
      <c r="A40" s="113"/>
      <c r="B40" s="112"/>
      <c r="C40" s="6" t="s">
        <v>59</v>
      </c>
      <c r="D40" s="96" t="s">
        <v>477</v>
      </c>
      <c r="E40" s="96">
        <v>42382</v>
      </c>
      <c r="F40" s="98" t="s">
        <v>510</v>
      </c>
      <c r="G40" s="98" t="s">
        <v>511</v>
      </c>
      <c r="H40" s="99">
        <v>439155</v>
      </c>
      <c r="I40" s="91"/>
      <c r="J40" s="84">
        <v>4.21</v>
      </c>
      <c r="K40" s="5">
        <v>4.0000000000000002E-4</v>
      </c>
    </row>
    <row r="41" spans="1:11" ht="15" customHeight="1" x14ac:dyDescent="0.3">
      <c r="A41" s="113"/>
      <c r="B41" s="112"/>
      <c r="C41" s="6" t="s">
        <v>60</v>
      </c>
      <c r="D41" s="96" t="s">
        <v>458</v>
      </c>
      <c r="E41" s="96">
        <v>15705</v>
      </c>
      <c r="F41" s="98" t="s">
        <v>512</v>
      </c>
      <c r="G41" s="98" t="s">
        <v>513</v>
      </c>
      <c r="H41" s="99">
        <v>439258</v>
      </c>
      <c r="I41" s="91"/>
      <c r="J41" s="84">
        <v>4.76</v>
      </c>
      <c r="K41" s="5">
        <v>5.0000000000000001E-4</v>
      </c>
    </row>
    <row r="42" spans="1:11" ht="15" customHeight="1" x14ac:dyDescent="0.3">
      <c r="A42" s="113"/>
      <c r="B42" s="112"/>
      <c r="C42" s="6" t="s">
        <v>62</v>
      </c>
      <c r="D42" s="96" t="s">
        <v>458</v>
      </c>
      <c r="E42" s="96">
        <v>37443</v>
      </c>
      <c r="F42" s="98" t="s">
        <v>514</v>
      </c>
      <c r="G42" s="98" t="s">
        <v>515</v>
      </c>
      <c r="H42" s="99">
        <v>109</v>
      </c>
      <c r="I42" s="91"/>
      <c r="J42" s="84">
        <v>2.33</v>
      </c>
      <c r="K42" s="5">
        <v>3.7600000000000001E-2</v>
      </c>
    </row>
    <row r="43" spans="1:11" ht="15" customHeight="1" x14ac:dyDescent="0.3">
      <c r="A43" s="113"/>
      <c r="B43" s="112"/>
      <c r="C43" s="6" t="s">
        <v>63</v>
      </c>
      <c r="D43" s="96" t="s">
        <v>466</v>
      </c>
      <c r="E43" s="96">
        <v>590</v>
      </c>
      <c r="F43" s="98" t="s">
        <v>516</v>
      </c>
      <c r="G43" s="98" t="s">
        <v>517</v>
      </c>
      <c r="H43" s="99">
        <v>107812</v>
      </c>
      <c r="I43" s="91"/>
      <c r="J43" s="84">
        <v>3.95</v>
      </c>
      <c r="K43" s="5">
        <v>2.9999999999999997E-4</v>
      </c>
    </row>
    <row r="44" spans="1:11" ht="15" customHeight="1" x14ac:dyDescent="0.3">
      <c r="A44" s="113"/>
      <c r="B44" s="112"/>
      <c r="C44" s="6" t="s">
        <v>64</v>
      </c>
      <c r="D44" s="96" t="s">
        <v>477</v>
      </c>
      <c r="E44" s="96">
        <v>2125</v>
      </c>
      <c r="F44" s="98" t="s">
        <v>518</v>
      </c>
      <c r="G44" s="98" t="s">
        <v>519</v>
      </c>
      <c r="H44" s="99">
        <v>1123</v>
      </c>
      <c r="I44" s="91"/>
      <c r="J44" s="84">
        <v>1.49</v>
      </c>
      <c r="K44" s="5">
        <v>2.6700000000000002E-2</v>
      </c>
    </row>
    <row r="45" spans="1:11" ht="15" customHeight="1" x14ac:dyDescent="0.3">
      <c r="A45" s="113"/>
      <c r="B45" s="111" t="s">
        <v>67</v>
      </c>
      <c r="C45" s="6" t="s">
        <v>68</v>
      </c>
      <c r="D45" s="96" t="s">
        <v>458</v>
      </c>
      <c r="E45" s="96">
        <v>1638</v>
      </c>
      <c r="F45" s="98" t="s">
        <v>520</v>
      </c>
      <c r="G45" s="98" t="s">
        <v>521</v>
      </c>
      <c r="H45" s="99">
        <v>232</v>
      </c>
      <c r="I45" s="91"/>
      <c r="J45" s="84">
        <v>3.6</v>
      </c>
      <c r="K45" s="7">
        <v>1.6714999999999998E-5</v>
      </c>
    </row>
    <row r="46" spans="1:11" ht="15" customHeight="1" x14ac:dyDescent="0.3">
      <c r="A46" s="113"/>
      <c r="B46" s="112"/>
      <c r="C46" s="6" t="s">
        <v>70</v>
      </c>
      <c r="D46" s="96" t="s">
        <v>458</v>
      </c>
      <c r="E46" s="96">
        <v>15497</v>
      </c>
      <c r="F46" s="98" t="s">
        <v>522</v>
      </c>
      <c r="G46" s="98" t="s">
        <v>523</v>
      </c>
      <c r="H46" s="99" t="s">
        <v>524</v>
      </c>
      <c r="I46" s="91"/>
      <c r="J46" s="84">
        <v>7.12</v>
      </c>
      <c r="K46" s="5">
        <v>1E-4</v>
      </c>
    </row>
    <row r="47" spans="1:11" ht="15" customHeight="1" x14ac:dyDescent="0.3">
      <c r="A47" s="113"/>
      <c r="B47" s="112"/>
      <c r="C47" s="6" t="s">
        <v>71</v>
      </c>
      <c r="D47" s="96" t="s">
        <v>458</v>
      </c>
      <c r="E47" s="96">
        <v>36808</v>
      </c>
      <c r="F47" s="98" t="s">
        <v>525</v>
      </c>
      <c r="G47" s="98" t="s">
        <v>526</v>
      </c>
      <c r="H47" s="99">
        <v>123831</v>
      </c>
      <c r="I47" s="91"/>
      <c r="J47" s="84">
        <v>2.14</v>
      </c>
      <c r="K47" s="5">
        <v>3.5000000000000001E-3</v>
      </c>
    </row>
    <row r="48" spans="1:11" ht="15" customHeight="1" x14ac:dyDescent="0.3">
      <c r="A48" s="113"/>
      <c r="B48" s="112"/>
      <c r="C48" s="6" t="s">
        <v>72</v>
      </c>
      <c r="D48" s="96" t="s">
        <v>458</v>
      </c>
      <c r="E48" s="96">
        <v>33953</v>
      </c>
      <c r="F48" s="98" t="s">
        <v>527</v>
      </c>
      <c r="G48" s="98" t="s">
        <v>528</v>
      </c>
      <c r="H48" s="99">
        <v>67427</v>
      </c>
      <c r="I48" s="91"/>
      <c r="J48" s="84">
        <v>2.84</v>
      </c>
      <c r="K48" s="5">
        <v>4.4999999999999997E-3</v>
      </c>
    </row>
    <row r="49" spans="1:11" ht="15" customHeight="1" x14ac:dyDescent="0.3">
      <c r="A49" s="113"/>
      <c r="B49" s="112"/>
      <c r="C49" s="6" t="s">
        <v>73</v>
      </c>
      <c r="D49" s="96" t="s">
        <v>458</v>
      </c>
      <c r="E49" s="96">
        <v>43586</v>
      </c>
      <c r="F49" s="98" t="s">
        <v>529</v>
      </c>
      <c r="G49" s="98" t="s">
        <v>530</v>
      </c>
      <c r="H49" s="99">
        <v>132862</v>
      </c>
      <c r="I49" s="91"/>
      <c r="J49" s="84">
        <v>2.2999999999999998</v>
      </c>
      <c r="K49" s="5">
        <v>2.9999999999999997E-4</v>
      </c>
    </row>
    <row r="50" spans="1:11" ht="15" customHeight="1" x14ac:dyDescent="0.3">
      <c r="A50" s="113"/>
      <c r="B50" s="86" t="s">
        <v>75</v>
      </c>
      <c r="C50" s="6" t="s">
        <v>77</v>
      </c>
      <c r="D50" s="96" t="s">
        <v>458</v>
      </c>
      <c r="E50" s="96">
        <v>513</v>
      </c>
      <c r="F50" s="98" t="s">
        <v>531</v>
      </c>
      <c r="G50" s="98" t="s">
        <v>532</v>
      </c>
      <c r="H50" s="99">
        <v>588</v>
      </c>
      <c r="I50" s="91"/>
      <c r="J50" s="84">
        <v>2</v>
      </c>
      <c r="K50" s="5">
        <v>9.7999999999999997E-3</v>
      </c>
    </row>
    <row r="51" spans="1:11" ht="15" customHeight="1" x14ac:dyDescent="0.3">
      <c r="A51" s="113"/>
      <c r="B51" s="31" t="s">
        <v>80</v>
      </c>
      <c r="C51" s="6" t="s">
        <v>81</v>
      </c>
      <c r="D51" s="96" t="s">
        <v>458</v>
      </c>
      <c r="E51" s="96">
        <v>15681</v>
      </c>
      <c r="F51" s="98" t="s">
        <v>533</v>
      </c>
      <c r="G51" s="98" t="s">
        <v>534</v>
      </c>
      <c r="H51" s="99">
        <v>500</v>
      </c>
      <c r="I51" s="91"/>
      <c r="J51" s="84">
        <v>5.97</v>
      </c>
      <c r="K51" s="5">
        <v>3.6999999999999998E-2</v>
      </c>
    </row>
    <row r="52" spans="1:11" ht="15" customHeight="1" x14ac:dyDescent="0.3">
      <c r="A52" s="113"/>
      <c r="B52" s="111" t="s">
        <v>82</v>
      </c>
      <c r="C52" s="6" t="s">
        <v>83</v>
      </c>
      <c r="D52" s="96" t="s">
        <v>458</v>
      </c>
      <c r="E52" s="96">
        <v>2127</v>
      </c>
      <c r="F52" s="98" t="s">
        <v>535</v>
      </c>
      <c r="G52" s="98" t="s">
        <v>536</v>
      </c>
      <c r="H52" s="99">
        <v>124886</v>
      </c>
      <c r="I52" s="91"/>
      <c r="J52" s="84">
        <v>16.420000000000002</v>
      </c>
      <c r="K52" s="5">
        <v>5.3E-3</v>
      </c>
    </row>
    <row r="53" spans="1:11" ht="15" customHeight="1" x14ac:dyDescent="0.3">
      <c r="A53" s="113"/>
      <c r="B53" s="112"/>
      <c r="C53" s="6" t="s">
        <v>84</v>
      </c>
      <c r="D53" s="96" t="s">
        <v>477</v>
      </c>
      <c r="E53" s="96">
        <v>33944</v>
      </c>
      <c r="F53" s="98" t="s">
        <v>537</v>
      </c>
      <c r="G53" s="97"/>
      <c r="H53" s="99">
        <v>3605667</v>
      </c>
      <c r="I53" s="91"/>
      <c r="J53" s="84">
        <v>3.47</v>
      </c>
      <c r="K53" s="5">
        <v>2.3E-3</v>
      </c>
    </row>
    <row r="54" spans="1:11" ht="15" customHeight="1" x14ac:dyDescent="0.3">
      <c r="A54" s="113" t="s">
        <v>751</v>
      </c>
      <c r="B54" s="114" t="s">
        <v>436</v>
      </c>
      <c r="C54" s="6" t="s">
        <v>93</v>
      </c>
      <c r="D54" s="96" t="s">
        <v>458</v>
      </c>
      <c r="E54" s="96">
        <v>40045</v>
      </c>
      <c r="F54" s="97"/>
      <c r="G54" s="97"/>
      <c r="H54" s="99">
        <v>79070</v>
      </c>
      <c r="I54" s="91"/>
      <c r="J54" s="84">
        <v>5.88</v>
      </c>
      <c r="K54" s="5">
        <v>3.0200000000000001E-2</v>
      </c>
    </row>
    <row r="55" spans="1:11" ht="15" customHeight="1" x14ac:dyDescent="0.3">
      <c r="A55" s="113"/>
      <c r="B55" s="115"/>
      <c r="C55" s="6" t="s">
        <v>94</v>
      </c>
      <c r="D55" s="96" t="s">
        <v>458</v>
      </c>
      <c r="E55" s="96">
        <v>40703</v>
      </c>
      <c r="F55" s="97"/>
      <c r="G55" s="97"/>
      <c r="H55" s="99" t="s">
        <v>538</v>
      </c>
      <c r="I55" s="91"/>
      <c r="J55" s="84">
        <v>4.1500000000000004</v>
      </c>
      <c r="K55" s="5">
        <v>2.9999999999999997E-4</v>
      </c>
    </row>
    <row r="56" spans="1:11" ht="15" customHeight="1" x14ac:dyDescent="0.3">
      <c r="A56" s="113"/>
      <c r="B56" s="115"/>
      <c r="C56" s="6" t="s">
        <v>95</v>
      </c>
      <c r="D56" s="96" t="s">
        <v>458</v>
      </c>
      <c r="E56" s="96">
        <v>41375</v>
      </c>
      <c r="F56" s="97"/>
      <c r="G56" s="97"/>
      <c r="H56" s="99">
        <v>259323</v>
      </c>
      <c r="I56" s="91"/>
      <c r="J56" s="84">
        <v>2.79</v>
      </c>
      <c r="K56" s="5">
        <v>3.0999999999999999E-3</v>
      </c>
    </row>
    <row r="57" spans="1:11" ht="15" customHeight="1" x14ac:dyDescent="0.3">
      <c r="A57" s="113"/>
      <c r="B57" s="116"/>
      <c r="C57" s="6" t="s">
        <v>96</v>
      </c>
      <c r="D57" s="96" t="s">
        <v>458</v>
      </c>
      <c r="E57" s="96">
        <v>40475</v>
      </c>
      <c r="F57" s="97"/>
      <c r="G57" s="98" t="s">
        <v>539</v>
      </c>
      <c r="H57" s="99">
        <v>136487</v>
      </c>
      <c r="I57" s="91"/>
      <c r="J57" s="84">
        <v>4.3</v>
      </c>
      <c r="K57" s="5">
        <v>4.2599999999999999E-2</v>
      </c>
    </row>
    <row r="58" spans="1:11" ht="15" customHeight="1" x14ac:dyDescent="0.3">
      <c r="A58" s="113"/>
      <c r="B58" s="31" t="s">
        <v>97</v>
      </c>
      <c r="C58" s="6" t="s">
        <v>98</v>
      </c>
      <c r="D58" s="96" t="s">
        <v>458</v>
      </c>
      <c r="E58" s="96">
        <v>33945</v>
      </c>
      <c r="F58" s="98" t="s">
        <v>540</v>
      </c>
      <c r="G58" s="98" t="s">
        <v>541</v>
      </c>
      <c r="H58" s="99">
        <v>68144</v>
      </c>
      <c r="I58" s="91"/>
      <c r="J58" s="84">
        <v>10.15</v>
      </c>
      <c r="K58" s="5">
        <v>5.3E-3</v>
      </c>
    </row>
    <row r="59" spans="1:11" ht="15" customHeight="1" x14ac:dyDescent="0.3">
      <c r="A59" s="119" t="s">
        <v>753</v>
      </c>
      <c r="B59" s="29" t="s">
        <v>437</v>
      </c>
      <c r="C59" s="6" t="s">
        <v>99</v>
      </c>
      <c r="D59" s="96" t="s">
        <v>466</v>
      </c>
      <c r="E59" s="96">
        <v>12021</v>
      </c>
      <c r="F59" s="98" t="s">
        <v>542</v>
      </c>
      <c r="G59" s="98" t="s">
        <v>543</v>
      </c>
      <c r="H59" s="99">
        <v>69507</v>
      </c>
      <c r="I59" s="91"/>
      <c r="J59" s="84">
        <v>2.5299999999999998</v>
      </c>
      <c r="K59" s="5">
        <v>2.0299999999999999E-2</v>
      </c>
    </row>
    <row r="60" spans="1:11" ht="15" customHeight="1" x14ac:dyDescent="0.3">
      <c r="A60" s="119"/>
      <c r="B60" s="111" t="s">
        <v>103</v>
      </c>
      <c r="C60" s="6" t="s">
        <v>104</v>
      </c>
      <c r="D60" s="96" t="s">
        <v>466</v>
      </c>
      <c r="E60" s="96">
        <v>1471</v>
      </c>
      <c r="F60" s="98" t="s">
        <v>544</v>
      </c>
      <c r="G60" s="98" t="s">
        <v>545</v>
      </c>
      <c r="H60" s="99">
        <v>5779</v>
      </c>
      <c r="I60" s="91"/>
      <c r="J60" s="84">
        <v>2.1800000000000002</v>
      </c>
      <c r="K60" s="5">
        <v>3.9E-2</v>
      </c>
    </row>
    <row r="61" spans="1:11" ht="15" customHeight="1" x14ac:dyDescent="0.3">
      <c r="A61" s="119"/>
      <c r="B61" s="112"/>
      <c r="C61" s="6" t="s">
        <v>105</v>
      </c>
      <c r="D61" s="96" t="s">
        <v>466</v>
      </c>
      <c r="E61" s="96">
        <v>15772</v>
      </c>
      <c r="F61" s="98" t="s">
        <v>546</v>
      </c>
      <c r="G61" s="98" t="s">
        <v>547</v>
      </c>
      <c r="H61" s="99">
        <v>6912</v>
      </c>
      <c r="I61" s="91"/>
      <c r="J61" s="84">
        <v>2.19</v>
      </c>
      <c r="K61" s="5">
        <v>2.0899999999999998E-2</v>
      </c>
    </row>
    <row r="62" spans="1:11" ht="15" customHeight="1" x14ac:dyDescent="0.3">
      <c r="A62" s="119"/>
      <c r="B62" s="112"/>
      <c r="C62" s="6" t="s">
        <v>106</v>
      </c>
      <c r="D62" s="96" t="s">
        <v>466</v>
      </c>
      <c r="E62" s="96">
        <v>48340</v>
      </c>
      <c r="F62" s="97"/>
      <c r="G62" s="97"/>
      <c r="H62" s="99"/>
      <c r="I62" s="91"/>
      <c r="J62" s="84">
        <v>2</v>
      </c>
      <c r="K62" s="5">
        <v>3.9899999999999998E-2</v>
      </c>
    </row>
    <row r="63" spans="1:11" ht="15" customHeight="1" x14ac:dyDescent="0.3">
      <c r="A63" s="119"/>
      <c r="B63" s="112"/>
      <c r="C63" s="6" t="s">
        <v>107</v>
      </c>
      <c r="D63" s="96" t="s">
        <v>466</v>
      </c>
      <c r="E63" s="96">
        <v>48255</v>
      </c>
      <c r="F63" s="97"/>
      <c r="G63" s="97"/>
      <c r="H63" s="99"/>
      <c r="I63" s="91"/>
      <c r="J63" s="84">
        <v>2.52</v>
      </c>
      <c r="K63" s="5">
        <v>2.9100000000000001E-2</v>
      </c>
    </row>
    <row r="64" spans="1:11" ht="15" customHeight="1" x14ac:dyDescent="0.3">
      <c r="A64" s="119"/>
      <c r="B64" s="111" t="s">
        <v>108</v>
      </c>
      <c r="C64" s="6" t="s">
        <v>109</v>
      </c>
      <c r="D64" s="96" t="s">
        <v>477</v>
      </c>
      <c r="E64" s="96">
        <v>35170</v>
      </c>
      <c r="F64" s="98" t="s">
        <v>548</v>
      </c>
      <c r="G64" s="98" t="s">
        <v>549</v>
      </c>
      <c r="H64" s="99">
        <v>439606</v>
      </c>
      <c r="I64" s="91"/>
      <c r="J64" s="85">
        <v>0.39</v>
      </c>
      <c r="K64" s="5">
        <v>1.8599999999999998E-2</v>
      </c>
    </row>
    <row r="65" spans="1:11" ht="15" customHeight="1" x14ac:dyDescent="0.3">
      <c r="A65" s="119"/>
      <c r="B65" s="112"/>
      <c r="C65" s="6" t="s">
        <v>112</v>
      </c>
      <c r="D65" s="96" t="s">
        <v>466</v>
      </c>
      <c r="E65" s="96">
        <v>44688</v>
      </c>
      <c r="F65" s="98" t="s">
        <v>550</v>
      </c>
      <c r="G65" s="98" t="s">
        <v>551</v>
      </c>
      <c r="H65" s="99">
        <v>439586</v>
      </c>
      <c r="I65" s="91"/>
      <c r="J65" s="85">
        <v>0.06</v>
      </c>
      <c r="K65" s="5">
        <v>2.5000000000000001E-3</v>
      </c>
    </row>
    <row r="66" spans="1:11" ht="15" customHeight="1" x14ac:dyDescent="0.3">
      <c r="A66" s="119"/>
      <c r="B66" s="118"/>
      <c r="C66" s="6" t="s">
        <v>113</v>
      </c>
      <c r="D66" s="96" t="s">
        <v>466</v>
      </c>
      <c r="E66" s="96">
        <v>15586</v>
      </c>
      <c r="F66" s="98" t="s">
        <v>552</v>
      </c>
      <c r="G66" s="98" t="s">
        <v>553</v>
      </c>
      <c r="H66" s="99">
        <v>10991489</v>
      </c>
      <c r="I66" s="91"/>
      <c r="J66" s="85">
        <v>0.15</v>
      </c>
      <c r="K66" s="5">
        <v>3.3999999999999998E-3</v>
      </c>
    </row>
    <row r="67" spans="1:11" ht="15" customHeight="1" x14ac:dyDescent="0.3">
      <c r="A67" s="119"/>
      <c r="B67" s="31" t="s">
        <v>114</v>
      </c>
      <c r="C67" s="6" t="s">
        <v>115</v>
      </c>
      <c r="D67" s="96" t="s">
        <v>466</v>
      </c>
      <c r="E67" s="96">
        <v>1519</v>
      </c>
      <c r="F67" s="98" t="s">
        <v>554</v>
      </c>
      <c r="G67" s="98" t="s">
        <v>555</v>
      </c>
      <c r="H67" s="99">
        <v>5988</v>
      </c>
      <c r="I67" s="91"/>
      <c r="J67" s="84">
        <v>3.45</v>
      </c>
      <c r="K67" s="5">
        <v>4.6199999999999998E-2</v>
      </c>
    </row>
    <row r="68" spans="1:11" ht="15" customHeight="1" x14ac:dyDescent="0.3">
      <c r="A68" s="119"/>
      <c r="B68" s="112" t="s">
        <v>438</v>
      </c>
      <c r="C68" s="6" t="s">
        <v>116</v>
      </c>
      <c r="D68" s="96" t="s">
        <v>466</v>
      </c>
      <c r="E68" s="96">
        <v>48153</v>
      </c>
      <c r="F68" s="98" t="s">
        <v>556</v>
      </c>
      <c r="G68" s="98" t="s">
        <v>557</v>
      </c>
      <c r="H68" s="99">
        <v>18950</v>
      </c>
      <c r="I68" s="91"/>
      <c r="J68" s="84">
        <v>2.2200000000000002</v>
      </c>
      <c r="K68" s="5">
        <v>7.6E-3</v>
      </c>
    </row>
    <row r="69" spans="1:11" ht="15" customHeight="1" x14ac:dyDescent="0.3">
      <c r="A69" s="119"/>
      <c r="B69" s="112"/>
      <c r="C69" s="6" t="s">
        <v>117</v>
      </c>
      <c r="D69" s="96" t="s">
        <v>466</v>
      </c>
      <c r="E69" s="96">
        <v>15706</v>
      </c>
      <c r="F69" s="98" t="s">
        <v>558</v>
      </c>
      <c r="G69" s="98" t="s">
        <v>559</v>
      </c>
      <c r="H69" s="99">
        <v>123912</v>
      </c>
      <c r="I69" s="91"/>
      <c r="J69" s="84">
        <v>1.83</v>
      </c>
      <c r="K69" s="5">
        <v>4.1399999999999999E-2</v>
      </c>
    </row>
    <row r="70" spans="1:11" ht="15" customHeight="1" x14ac:dyDescent="0.3">
      <c r="A70" s="119"/>
      <c r="B70" s="111" t="s">
        <v>120</v>
      </c>
      <c r="C70" s="6" t="s">
        <v>121</v>
      </c>
      <c r="D70" s="96" t="s">
        <v>466</v>
      </c>
      <c r="E70" s="96">
        <v>15443</v>
      </c>
      <c r="F70" s="98" t="s">
        <v>560</v>
      </c>
      <c r="G70" s="98" t="s">
        <v>561</v>
      </c>
      <c r="H70" s="99">
        <v>444791</v>
      </c>
      <c r="I70" s="91"/>
      <c r="J70" s="84">
        <v>3.06</v>
      </c>
      <c r="K70" s="5">
        <v>2.5000000000000001E-3</v>
      </c>
    </row>
    <row r="71" spans="1:11" ht="15" customHeight="1" x14ac:dyDescent="0.3">
      <c r="A71" s="119"/>
      <c r="B71" s="112"/>
      <c r="C71" s="6" t="s">
        <v>124</v>
      </c>
      <c r="D71" s="96" t="s">
        <v>458</v>
      </c>
      <c r="E71" s="96">
        <v>48149</v>
      </c>
      <c r="F71" s="98" t="s">
        <v>562</v>
      </c>
      <c r="G71" s="98" t="s">
        <v>563</v>
      </c>
      <c r="H71" s="99">
        <v>123826</v>
      </c>
      <c r="I71" s="91"/>
      <c r="J71" s="84">
        <v>2.13</v>
      </c>
      <c r="K71" s="5">
        <v>1.4E-2</v>
      </c>
    </row>
    <row r="72" spans="1:11" ht="15" customHeight="1" x14ac:dyDescent="0.3">
      <c r="A72" s="119"/>
      <c r="B72" s="114" t="s">
        <v>126</v>
      </c>
      <c r="C72" s="6" t="s">
        <v>129</v>
      </c>
      <c r="D72" s="96" t="s">
        <v>466</v>
      </c>
      <c r="E72" s="96">
        <v>12110</v>
      </c>
      <c r="F72" s="98" t="s">
        <v>564</v>
      </c>
      <c r="G72" s="98" t="s">
        <v>565</v>
      </c>
      <c r="H72" s="99">
        <v>1198</v>
      </c>
      <c r="I72" s="91"/>
      <c r="J72" s="84">
        <v>4.5199999999999996</v>
      </c>
      <c r="K72" s="5">
        <v>1.7000000000000001E-2</v>
      </c>
    </row>
    <row r="73" spans="1:11" ht="15" customHeight="1" x14ac:dyDescent="0.3">
      <c r="A73" s="119"/>
      <c r="B73" s="115"/>
      <c r="C73" s="6" t="s">
        <v>130</v>
      </c>
      <c r="D73" s="96" t="s">
        <v>466</v>
      </c>
      <c r="E73" s="96">
        <v>528</v>
      </c>
      <c r="F73" s="98" t="s">
        <v>566</v>
      </c>
      <c r="G73" s="98" t="s">
        <v>567</v>
      </c>
      <c r="H73" s="99">
        <v>51</v>
      </c>
      <c r="I73" s="91"/>
      <c r="J73" s="85">
        <v>0.28000000000000003</v>
      </c>
      <c r="K73" s="5">
        <v>5.1000000000000004E-3</v>
      </c>
    </row>
    <row r="74" spans="1:11" ht="15" customHeight="1" x14ac:dyDescent="0.3">
      <c r="A74" s="119"/>
      <c r="B74" s="115"/>
      <c r="C74" s="6" t="s">
        <v>131</v>
      </c>
      <c r="D74" s="96" t="s">
        <v>466</v>
      </c>
      <c r="E74" s="96">
        <v>1643</v>
      </c>
      <c r="F74" s="98" t="s">
        <v>568</v>
      </c>
      <c r="G74" s="98" t="s">
        <v>569</v>
      </c>
      <c r="H74" s="99">
        <v>444972</v>
      </c>
      <c r="I74" s="91"/>
      <c r="J74" s="84">
        <v>1.73</v>
      </c>
      <c r="K74" s="5">
        <v>8.8000000000000005E-3</v>
      </c>
    </row>
    <row r="75" spans="1:11" ht="15" customHeight="1" x14ac:dyDescent="0.3">
      <c r="A75" s="119"/>
      <c r="B75" s="115"/>
      <c r="C75" s="6" t="s">
        <v>132</v>
      </c>
      <c r="D75" s="96" t="s">
        <v>477</v>
      </c>
      <c r="E75" s="96">
        <v>1303</v>
      </c>
      <c r="F75" s="98" t="s">
        <v>570</v>
      </c>
      <c r="G75" s="98" t="s">
        <v>571</v>
      </c>
      <c r="H75" s="99">
        <v>525</v>
      </c>
      <c r="I75" s="91"/>
      <c r="J75" s="84">
        <v>1.61</v>
      </c>
      <c r="K75" s="5">
        <v>7.1999999999999998E-3</v>
      </c>
    </row>
    <row r="76" spans="1:11" ht="15" customHeight="1" x14ac:dyDescent="0.3">
      <c r="A76" s="119"/>
      <c r="B76" s="116"/>
      <c r="C76" s="6" t="s">
        <v>134</v>
      </c>
      <c r="D76" s="96" t="s">
        <v>466</v>
      </c>
      <c r="E76" s="96">
        <v>15729</v>
      </c>
      <c r="F76" s="98" t="s">
        <v>572</v>
      </c>
      <c r="G76" s="98" t="s">
        <v>573</v>
      </c>
      <c r="H76" s="99">
        <v>14925</v>
      </c>
      <c r="I76" s="91"/>
      <c r="J76" s="84">
        <v>3.68</v>
      </c>
      <c r="K76" s="5">
        <v>3.2000000000000002E-3</v>
      </c>
    </row>
    <row r="77" spans="1:11" ht="15" customHeight="1" x14ac:dyDescent="0.3">
      <c r="A77" s="120"/>
      <c r="B77" s="31" t="s">
        <v>439</v>
      </c>
      <c r="C77" s="6" t="s">
        <v>135</v>
      </c>
      <c r="D77" s="96" t="s">
        <v>477</v>
      </c>
      <c r="E77" s="96">
        <v>42109</v>
      </c>
      <c r="F77" s="98" t="s">
        <v>574</v>
      </c>
      <c r="G77" s="98" t="s">
        <v>575</v>
      </c>
      <c r="H77" s="99">
        <v>1061</v>
      </c>
      <c r="I77" s="91"/>
      <c r="J77" s="84">
        <v>1.91</v>
      </c>
      <c r="K77" s="5">
        <v>1.9E-3</v>
      </c>
    </row>
    <row r="78" spans="1:11" ht="15" customHeight="1" x14ac:dyDescent="0.3">
      <c r="A78" s="119" t="s">
        <v>752</v>
      </c>
      <c r="B78" s="112" t="s">
        <v>440</v>
      </c>
      <c r="C78" s="6" t="s">
        <v>139</v>
      </c>
      <c r="D78" s="96" t="s">
        <v>477</v>
      </c>
      <c r="E78" s="96">
        <v>1642</v>
      </c>
      <c r="F78" s="98" t="s">
        <v>576</v>
      </c>
      <c r="G78" s="98" t="s">
        <v>577</v>
      </c>
      <c r="H78" s="99">
        <v>2969</v>
      </c>
      <c r="I78" s="91"/>
      <c r="J78" s="84">
        <v>12.21</v>
      </c>
      <c r="K78" s="5">
        <v>1.21E-2</v>
      </c>
    </row>
    <row r="79" spans="1:11" ht="15" customHeight="1" x14ac:dyDescent="0.3">
      <c r="A79" s="119"/>
      <c r="B79" s="118"/>
      <c r="C79" s="6" t="s">
        <v>140</v>
      </c>
      <c r="D79" s="96" t="s">
        <v>477</v>
      </c>
      <c r="E79" s="96">
        <v>1645</v>
      </c>
      <c r="F79" s="98" t="s">
        <v>578</v>
      </c>
      <c r="G79" s="98" t="s">
        <v>579</v>
      </c>
      <c r="H79" s="99">
        <v>3893</v>
      </c>
      <c r="I79" s="91"/>
      <c r="J79" s="84">
        <v>16.54</v>
      </c>
      <c r="K79" s="5">
        <v>8.9999999999999993E-3</v>
      </c>
    </row>
    <row r="80" spans="1:11" ht="15" customHeight="1" x14ac:dyDescent="0.3">
      <c r="A80" s="119"/>
      <c r="B80" s="111" t="s">
        <v>141</v>
      </c>
      <c r="C80" s="6" t="s">
        <v>142</v>
      </c>
      <c r="D80" s="96" t="s">
        <v>477</v>
      </c>
      <c r="E80" s="96">
        <v>1365</v>
      </c>
      <c r="F80" s="98" t="s">
        <v>580</v>
      </c>
      <c r="G80" s="98" t="s">
        <v>581</v>
      </c>
      <c r="H80" s="99">
        <v>11005</v>
      </c>
      <c r="I80" s="91"/>
      <c r="J80" s="84">
        <v>10.49</v>
      </c>
      <c r="K80" s="5">
        <v>2.7000000000000001E-3</v>
      </c>
    </row>
    <row r="81" spans="1:11" ht="15" customHeight="1" x14ac:dyDescent="0.3">
      <c r="A81" s="119"/>
      <c r="B81" s="112"/>
      <c r="C81" s="6" t="s">
        <v>143</v>
      </c>
      <c r="D81" s="96" t="s">
        <v>477</v>
      </c>
      <c r="E81" s="96">
        <v>32418</v>
      </c>
      <c r="F81" s="98" t="s">
        <v>582</v>
      </c>
      <c r="G81" s="98" t="s">
        <v>583</v>
      </c>
      <c r="H81" s="99">
        <v>5281119</v>
      </c>
      <c r="I81" s="91"/>
      <c r="J81" s="84">
        <v>38.83</v>
      </c>
      <c r="K81" s="5">
        <v>6.9999999999999999E-4</v>
      </c>
    </row>
    <row r="82" spans="1:11" ht="15" customHeight="1" x14ac:dyDescent="0.3">
      <c r="A82" s="119"/>
      <c r="B82" s="112"/>
      <c r="C82" s="6" t="s">
        <v>144</v>
      </c>
      <c r="D82" s="96" t="s">
        <v>477</v>
      </c>
      <c r="E82" s="96">
        <v>1361</v>
      </c>
      <c r="F82" s="98" t="s">
        <v>584</v>
      </c>
      <c r="G82" s="98" t="s">
        <v>585</v>
      </c>
      <c r="H82" s="99">
        <v>13849</v>
      </c>
      <c r="I82" s="91"/>
      <c r="J82" s="84">
        <v>3.3</v>
      </c>
      <c r="K82" s="5">
        <v>6.1000000000000004E-3</v>
      </c>
    </row>
    <row r="83" spans="1:11" ht="15" customHeight="1" x14ac:dyDescent="0.3">
      <c r="A83" s="119"/>
      <c r="B83" s="112"/>
      <c r="C83" s="6" t="s">
        <v>145</v>
      </c>
      <c r="D83" s="96" t="s">
        <v>477</v>
      </c>
      <c r="E83" s="96">
        <v>1336</v>
      </c>
      <c r="F83" s="98" t="s">
        <v>586</v>
      </c>
      <c r="G83" s="98" t="s">
        <v>587</v>
      </c>
      <c r="H83" s="99">
        <v>985</v>
      </c>
      <c r="I83" s="91"/>
      <c r="J83" s="84">
        <v>2.54</v>
      </c>
      <c r="K83" s="5">
        <v>7.7000000000000002E-3</v>
      </c>
    </row>
    <row r="84" spans="1:11" ht="15" customHeight="1" x14ac:dyDescent="0.3">
      <c r="A84" s="119"/>
      <c r="B84" s="112"/>
      <c r="C84" s="6" t="s">
        <v>146</v>
      </c>
      <c r="D84" s="96" t="s">
        <v>477</v>
      </c>
      <c r="E84" s="96">
        <v>33447</v>
      </c>
      <c r="F84" s="98" t="s">
        <v>588</v>
      </c>
      <c r="G84" s="98" t="s">
        <v>589</v>
      </c>
      <c r="H84" s="99">
        <v>445638</v>
      </c>
      <c r="I84" s="91"/>
      <c r="J84" s="84">
        <v>7.6</v>
      </c>
      <c r="K84" s="5">
        <v>6.9999999999999999E-4</v>
      </c>
    </row>
    <row r="85" spans="1:11" ht="15" customHeight="1" x14ac:dyDescent="0.3">
      <c r="A85" s="119"/>
      <c r="B85" s="112"/>
      <c r="C85" s="6" t="s">
        <v>148</v>
      </c>
      <c r="D85" s="96" t="s">
        <v>477</v>
      </c>
      <c r="E85" s="96">
        <v>33971</v>
      </c>
      <c r="F85" s="97"/>
      <c r="G85" s="98" t="s">
        <v>590</v>
      </c>
      <c r="H85" s="99">
        <v>5312435</v>
      </c>
      <c r="I85" s="91"/>
      <c r="J85" s="84">
        <v>8.32</v>
      </c>
      <c r="K85" s="5">
        <v>3.7000000000000002E-3</v>
      </c>
    </row>
    <row r="86" spans="1:11" ht="15" customHeight="1" x14ac:dyDescent="0.3">
      <c r="A86" s="119"/>
      <c r="B86" s="112"/>
      <c r="C86" s="6" t="s">
        <v>151</v>
      </c>
      <c r="D86" s="96" t="s">
        <v>477</v>
      </c>
      <c r="E86" s="96">
        <v>33972</v>
      </c>
      <c r="F86" s="97"/>
      <c r="G86" s="98" t="s">
        <v>591</v>
      </c>
      <c r="H86" s="99">
        <v>5312513</v>
      </c>
      <c r="I86" s="91"/>
      <c r="J86" s="84">
        <v>13.31</v>
      </c>
      <c r="K86" s="5">
        <v>4.7999999999999996E-3</v>
      </c>
    </row>
    <row r="87" spans="1:11" ht="15" customHeight="1" x14ac:dyDescent="0.3">
      <c r="A87" s="119"/>
      <c r="B87" s="112"/>
      <c r="C87" s="6" t="s">
        <v>152</v>
      </c>
      <c r="D87" s="96" t="s">
        <v>477</v>
      </c>
      <c r="E87" s="96">
        <v>33587</v>
      </c>
      <c r="F87" s="97"/>
      <c r="G87" s="98" t="s">
        <v>592</v>
      </c>
      <c r="H87" s="99">
        <v>5282768</v>
      </c>
      <c r="I87" s="91"/>
      <c r="J87" s="84">
        <v>5.0199999999999996</v>
      </c>
      <c r="K87" s="5">
        <v>3.5700000000000003E-2</v>
      </c>
    </row>
    <row r="88" spans="1:11" ht="15" customHeight="1" x14ac:dyDescent="0.3">
      <c r="A88" s="119"/>
      <c r="B88" s="118"/>
      <c r="C88" s="6" t="s">
        <v>155</v>
      </c>
      <c r="D88" s="96" t="s">
        <v>477</v>
      </c>
      <c r="E88" s="96">
        <v>52285</v>
      </c>
      <c r="F88" s="97"/>
      <c r="G88" s="97"/>
      <c r="H88" s="99"/>
      <c r="I88" s="91"/>
      <c r="J88" s="84">
        <v>2.61</v>
      </c>
      <c r="K88" s="5">
        <v>1.23E-2</v>
      </c>
    </row>
    <row r="89" spans="1:11" ht="15" customHeight="1" x14ac:dyDescent="0.3">
      <c r="A89" s="119"/>
      <c r="B89" s="111" t="s">
        <v>156</v>
      </c>
      <c r="C89" s="6" t="s">
        <v>157</v>
      </c>
      <c r="D89" s="96" t="s">
        <v>477</v>
      </c>
      <c r="E89" s="96">
        <v>33969</v>
      </c>
      <c r="F89" s="98" t="s">
        <v>593</v>
      </c>
      <c r="G89" s="98" t="s">
        <v>594</v>
      </c>
      <c r="H89" s="99">
        <v>5312508</v>
      </c>
      <c r="I89" s="91"/>
      <c r="J89" s="84">
        <v>15.97</v>
      </c>
      <c r="K89" s="5">
        <v>1.43E-2</v>
      </c>
    </row>
    <row r="90" spans="1:11" ht="15" customHeight="1" x14ac:dyDescent="0.3">
      <c r="A90" s="119"/>
      <c r="B90" s="112"/>
      <c r="C90" s="6" t="s">
        <v>158</v>
      </c>
      <c r="D90" s="96" t="s">
        <v>477</v>
      </c>
      <c r="E90" s="96">
        <v>32504</v>
      </c>
      <c r="F90" s="98" t="s">
        <v>595</v>
      </c>
      <c r="G90" s="98" t="s">
        <v>596</v>
      </c>
      <c r="H90" s="99">
        <v>6441454</v>
      </c>
      <c r="I90" s="91"/>
      <c r="J90" s="84">
        <v>2.13</v>
      </c>
      <c r="K90" s="5">
        <v>4.9200000000000001E-2</v>
      </c>
    </row>
    <row r="91" spans="1:11" ht="15" customHeight="1" x14ac:dyDescent="0.3">
      <c r="A91" s="119"/>
      <c r="B91" s="112"/>
      <c r="C91" s="6" t="s">
        <v>159</v>
      </c>
      <c r="D91" s="96" t="s">
        <v>477</v>
      </c>
      <c r="E91" s="96">
        <v>1105</v>
      </c>
      <c r="F91" s="98" t="s">
        <v>597</v>
      </c>
      <c r="G91" s="98" t="s">
        <v>598</v>
      </c>
      <c r="H91" s="99">
        <v>5280450</v>
      </c>
      <c r="I91" s="91"/>
      <c r="J91" s="84">
        <v>2.72</v>
      </c>
      <c r="K91" s="5">
        <v>3.3500000000000002E-2</v>
      </c>
    </row>
    <row r="92" spans="1:11" ht="15" customHeight="1" x14ac:dyDescent="0.3">
      <c r="A92" s="119"/>
      <c r="B92" s="112"/>
      <c r="C92" s="6" t="s">
        <v>160</v>
      </c>
      <c r="D92" s="96" t="s">
        <v>477</v>
      </c>
      <c r="E92" s="96">
        <v>34035</v>
      </c>
      <c r="F92" s="98" t="s">
        <v>599</v>
      </c>
      <c r="G92" s="98" t="s">
        <v>600</v>
      </c>
      <c r="H92" s="99">
        <v>5280934</v>
      </c>
      <c r="I92" s="91"/>
      <c r="J92" s="84">
        <v>8.4700000000000006</v>
      </c>
      <c r="K92" s="5">
        <v>1.26E-2</v>
      </c>
    </row>
    <row r="93" spans="1:11" ht="15" customHeight="1" x14ac:dyDescent="0.3">
      <c r="A93" s="119"/>
      <c r="B93" s="112"/>
      <c r="C93" s="6" t="s">
        <v>161</v>
      </c>
      <c r="D93" s="96" t="s">
        <v>477</v>
      </c>
      <c r="E93" s="96">
        <v>32980</v>
      </c>
      <c r="F93" s="98" t="s">
        <v>601</v>
      </c>
      <c r="G93" s="98" t="s">
        <v>602</v>
      </c>
      <c r="H93" s="99">
        <v>5497181</v>
      </c>
      <c r="I93" s="91"/>
      <c r="J93" s="84">
        <v>2.09</v>
      </c>
      <c r="K93" s="5">
        <v>3.6400000000000002E-2</v>
      </c>
    </row>
    <row r="94" spans="1:11" ht="15" customHeight="1" x14ac:dyDescent="0.3">
      <c r="A94" s="119"/>
      <c r="B94" s="112"/>
      <c r="C94" s="6" t="s">
        <v>162</v>
      </c>
      <c r="D94" s="96" t="s">
        <v>477</v>
      </c>
      <c r="E94" s="96">
        <v>37478</v>
      </c>
      <c r="F94" s="98" t="s">
        <v>595</v>
      </c>
      <c r="G94" s="98" t="s">
        <v>596</v>
      </c>
      <c r="H94" s="99">
        <v>6441454</v>
      </c>
      <c r="I94" s="91"/>
      <c r="J94" s="84">
        <v>2.54</v>
      </c>
      <c r="K94" s="5">
        <v>3.1099999999999999E-2</v>
      </c>
    </row>
    <row r="95" spans="1:11" ht="15" customHeight="1" x14ac:dyDescent="0.3">
      <c r="A95" s="119"/>
      <c r="B95" s="111" t="s">
        <v>163</v>
      </c>
      <c r="C95" s="6" t="s">
        <v>164</v>
      </c>
      <c r="D95" s="96" t="s">
        <v>477</v>
      </c>
      <c r="E95" s="96">
        <v>38768</v>
      </c>
      <c r="F95" s="97"/>
      <c r="G95" s="97"/>
      <c r="H95" s="99">
        <v>17903417</v>
      </c>
      <c r="I95" s="91"/>
      <c r="J95" s="84">
        <v>5.61</v>
      </c>
      <c r="K95" s="5">
        <v>3.2000000000000002E-3</v>
      </c>
    </row>
    <row r="96" spans="1:11" ht="15" customHeight="1" x14ac:dyDescent="0.3">
      <c r="A96" s="119"/>
      <c r="B96" s="118"/>
      <c r="C96" s="6" t="s">
        <v>165</v>
      </c>
      <c r="D96" s="96" t="s">
        <v>477</v>
      </c>
      <c r="E96" s="96">
        <v>38296</v>
      </c>
      <c r="F96" s="97"/>
      <c r="G96" s="97"/>
      <c r="H96" s="99">
        <v>3083779</v>
      </c>
      <c r="I96" s="91"/>
      <c r="J96" s="84">
        <v>14.92</v>
      </c>
      <c r="K96" s="5">
        <v>5.3E-3</v>
      </c>
    </row>
    <row r="97" spans="1:11" ht="15" customHeight="1" x14ac:dyDescent="0.3">
      <c r="A97" s="119"/>
      <c r="B97" s="31" t="s">
        <v>441</v>
      </c>
      <c r="C97" s="6" t="s">
        <v>168</v>
      </c>
      <c r="D97" s="96" t="s">
        <v>603</v>
      </c>
      <c r="E97" s="96">
        <v>43343</v>
      </c>
      <c r="F97" s="97"/>
      <c r="G97" s="98" t="s">
        <v>604</v>
      </c>
      <c r="H97" s="99">
        <v>69522</v>
      </c>
      <c r="I97" s="91"/>
      <c r="J97" s="84">
        <v>2.2599999999999998</v>
      </c>
      <c r="K97" s="5">
        <v>8.5000000000000006E-3</v>
      </c>
    </row>
    <row r="98" spans="1:11" ht="15" customHeight="1" x14ac:dyDescent="0.3">
      <c r="A98" s="119"/>
      <c r="B98" s="31" t="s">
        <v>169</v>
      </c>
      <c r="C98" s="6" t="s">
        <v>170</v>
      </c>
      <c r="D98" s="96" t="s">
        <v>458</v>
      </c>
      <c r="E98" s="96">
        <v>37059</v>
      </c>
      <c r="F98" s="97"/>
      <c r="G98" s="98" t="s">
        <v>605</v>
      </c>
      <c r="H98" s="99">
        <v>22833583</v>
      </c>
      <c r="I98" s="91"/>
      <c r="J98" s="84">
        <v>2.0499999999999998</v>
      </c>
      <c r="K98" s="5">
        <v>1.24E-2</v>
      </c>
    </row>
    <row r="99" spans="1:11" ht="15" customHeight="1" x14ac:dyDescent="0.3">
      <c r="A99" s="119"/>
      <c r="B99" s="30" t="s">
        <v>173</v>
      </c>
      <c r="C99" s="6" t="s">
        <v>174</v>
      </c>
      <c r="D99" s="96" t="s">
        <v>477</v>
      </c>
      <c r="E99" s="96">
        <v>35436</v>
      </c>
      <c r="F99" s="97"/>
      <c r="G99" s="98" t="s">
        <v>606</v>
      </c>
      <c r="H99" s="99">
        <v>99463</v>
      </c>
      <c r="I99" s="91"/>
      <c r="J99" s="84">
        <v>3.52</v>
      </c>
      <c r="K99" s="5">
        <v>1.8E-3</v>
      </c>
    </row>
    <row r="100" spans="1:11" ht="15" customHeight="1" x14ac:dyDescent="0.3">
      <c r="A100" s="119"/>
      <c r="B100" s="114" t="s">
        <v>442</v>
      </c>
      <c r="C100" s="6" t="s">
        <v>176</v>
      </c>
      <c r="D100" s="96" t="s">
        <v>458</v>
      </c>
      <c r="E100" s="96">
        <v>52984</v>
      </c>
      <c r="F100" s="97"/>
      <c r="G100" s="97"/>
      <c r="H100" s="99"/>
      <c r="I100" s="91"/>
      <c r="J100" s="84">
        <v>2.52</v>
      </c>
      <c r="K100" s="5">
        <v>3.0999999999999999E-3</v>
      </c>
    </row>
    <row r="101" spans="1:11" ht="15" customHeight="1" x14ac:dyDescent="0.3">
      <c r="A101" s="119"/>
      <c r="B101" s="116"/>
      <c r="C101" s="6" t="s">
        <v>182</v>
      </c>
      <c r="D101" s="96" t="s">
        <v>603</v>
      </c>
      <c r="E101" s="96">
        <v>46223</v>
      </c>
      <c r="F101" s="97"/>
      <c r="G101" s="98" t="s">
        <v>607</v>
      </c>
      <c r="H101" s="99">
        <v>6450015</v>
      </c>
      <c r="I101" s="91"/>
      <c r="J101" s="85">
        <v>0.28000000000000003</v>
      </c>
      <c r="K101" s="5">
        <v>4.6699999999999998E-2</v>
      </c>
    </row>
    <row r="102" spans="1:11" ht="15" customHeight="1" x14ac:dyDescent="0.3">
      <c r="A102" s="119"/>
      <c r="B102" s="112" t="s">
        <v>443</v>
      </c>
      <c r="C102" s="6" t="s">
        <v>185</v>
      </c>
      <c r="D102" s="96" t="s">
        <v>477</v>
      </c>
      <c r="E102" s="96">
        <v>35675</v>
      </c>
      <c r="F102" s="97"/>
      <c r="G102" s="98" t="s">
        <v>608</v>
      </c>
      <c r="H102" s="99">
        <v>92836</v>
      </c>
      <c r="I102" s="91"/>
      <c r="J102" s="85">
        <v>0.19</v>
      </c>
      <c r="K102" s="5">
        <v>3.7400000000000003E-2</v>
      </c>
    </row>
    <row r="103" spans="1:11" ht="15" customHeight="1" x14ac:dyDescent="0.3">
      <c r="A103" s="119"/>
      <c r="B103" s="112"/>
      <c r="C103" s="6" t="s">
        <v>186</v>
      </c>
      <c r="D103" s="96" t="s">
        <v>477</v>
      </c>
      <c r="E103" s="96">
        <v>17945</v>
      </c>
      <c r="F103" s="98" t="s">
        <v>609</v>
      </c>
      <c r="G103" s="97"/>
      <c r="H103" s="99">
        <v>69417</v>
      </c>
      <c r="I103" s="91"/>
      <c r="J103" s="85">
        <v>0.22</v>
      </c>
      <c r="K103" s="5">
        <v>2.1399999999999999E-2</v>
      </c>
    </row>
    <row r="104" spans="1:11" ht="15" customHeight="1" x14ac:dyDescent="0.3">
      <c r="A104" s="119"/>
      <c r="B104" s="112"/>
      <c r="C104" s="6" t="s">
        <v>187</v>
      </c>
      <c r="D104" s="96" t="s">
        <v>477</v>
      </c>
      <c r="E104" s="96">
        <v>53230</v>
      </c>
      <c r="F104" s="97"/>
      <c r="G104" s="97"/>
      <c r="H104" s="99">
        <v>151492</v>
      </c>
      <c r="I104" s="91"/>
      <c r="J104" s="84">
        <v>1.67</v>
      </c>
      <c r="K104" s="5">
        <v>3.1399999999999997E-2</v>
      </c>
    </row>
    <row r="105" spans="1:11" ht="15" customHeight="1" x14ac:dyDescent="0.3">
      <c r="A105" s="119"/>
      <c r="B105" s="112"/>
      <c r="C105" s="6" t="s">
        <v>188</v>
      </c>
      <c r="D105" s="96" t="s">
        <v>477</v>
      </c>
      <c r="E105" s="96">
        <v>39609</v>
      </c>
      <c r="F105" s="98" t="s">
        <v>610</v>
      </c>
      <c r="G105" s="98" t="s">
        <v>611</v>
      </c>
      <c r="H105" s="99">
        <v>10466</v>
      </c>
      <c r="I105" s="91"/>
      <c r="J105" s="84">
        <v>4.83</v>
      </c>
      <c r="K105" s="5">
        <v>4.3E-3</v>
      </c>
    </row>
    <row r="106" spans="1:11" ht="15" customHeight="1" x14ac:dyDescent="0.3">
      <c r="A106" s="119"/>
      <c r="B106" s="112"/>
      <c r="C106" s="6" t="s">
        <v>189</v>
      </c>
      <c r="D106" s="96" t="s">
        <v>477</v>
      </c>
      <c r="E106" s="96">
        <v>37752</v>
      </c>
      <c r="F106" s="97"/>
      <c r="G106" s="97"/>
      <c r="H106" s="99">
        <v>43013</v>
      </c>
      <c r="I106" s="91"/>
      <c r="J106" s="84">
        <v>3.37</v>
      </c>
      <c r="K106" s="5">
        <v>3.3999999999999998E-3</v>
      </c>
    </row>
    <row r="107" spans="1:11" ht="15" customHeight="1" x14ac:dyDescent="0.3">
      <c r="A107" s="119"/>
      <c r="B107" s="118"/>
      <c r="C107" s="6" t="s">
        <v>190</v>
      </c>
      <c r="D107" s="96" t="s">
        <v>477</v>
      </c>
      <c r="E107" s="96">
        <v>53034</v>
      </c>
      <c r="F107" s="97"/>
      <c r="G107" s="97"/>
      <c r="H107" s="99"/>
      <c r="I107" s="91"/>
      <c r="J107" s="84">
        <v>2.41</v>
      </c>
      <c r="K107" s="5">
        <v>2.7799999999999998E-2</v>
      </c>
    </row>
    <row r="108" spans="1:11" ht="15" customHeight="1" x14ac:dyDescent="0.3">
      <c r="A108" s="119"/>
      <c r="B108" s="30" t="s">
        <v>191</v>
      </c>
      <c r="C108" s="6" t="s">
        <v>192</v>
      </c>
      <c r="D108" s="96" t="s">
        <v>477</v>
      </c>
      <c r="E108" s="96">
        <v>38395</v>
      </c>
      <c r="F108" s="98" t="s">
        <v>612</v>
      </c>
      <c r="G108" s="98" t="s">
        <v>613</v>
      </c>
      <c r="H108" s="99">
        <v>10236635</v>
      </c>
      <c r="I108" s="91"/>
      <c r="J108" s="84">
        <v>3.24</v>
      </c>
      <c r="K108" s="5">
        <v>1.9099999999999999E-2</v>
      </c>
    </row>
    <row r="109" spans="1:11" ht="15" customHeight="1" x14ac:dyDescent="0.3">
      <c r="A109" s="119"/>
      <c r="B109" s="111" t="s">
        <v>194</v>
      </c>
      <c r="C109" s="6" t="s">
        <v>195</v>
      </c>
      <c r="D109" s="96" t="s">
        <v>477</v>
      </c>
      <c r="E109" s="96">
        <v>7746</v>
      </c>
      <c r="F109" s="98" t="s">
        <v>614</v>
      </c>
      <c r="G109" s="98" t="s">
        <v>615</v>
      </c>
      <c r="H109" s="99">
        <v>5280360</v>
      </c>
      <c r="I109" s="91"/>
      <c r="J109" s="85">
        <v>0.43</v>
      </c>
      <c r="K109" s="5">
        <v>4.7699999999999999E-2</v>
      </c>
    </row>
    <row r="110" spans="1:11" ht="15" customHeight="1" x14ac:dyDescent="0.3">
      <c r="A110" s="119"/>
      <c r="B110" s="112"/>
      <c r="C110" s="6" t="s">
        <v>197</v>
      </c>
      <c r="D110" s="96" t="s">
        <v>477</v>
      </c>
      <c r="E110" s="96">
        <v>7737</v>
      </c>
      <c r="F110" s="98" t="s">
        <v>616</v>
      </c>
      <c r="G110" s="98" t="s">
        <v>617</v>
      </c>
      <c r="H110" s="99">
        <v>448457</v>
      </c>
      <c r="I110" s="91"/>
      <c r="J110" s="85">
        <v>0.19</v>
      </c>
      <c r="K110" s="5">
        <v>1.4E-2</v>
      </c>
    </row>
    <row r="111" spans="1:11" ht="15" customHeight="1" x14ac:dyDescent="0.3">
      <c r="A111" s="119"/>
      <c r="B111" s="112"/>
      <c r="C111" s="6" t="s">
        <v>198</v>
      </c>
      <c r="D111" s="96" t="s">
        <v>477</v>
      </c>
      <c r="E111" s="96">
        <v>19398</v>
      </c>
      <c r="F111" s="98" t="s">
        <v>618</v>
      </c>
      <c r="G111" s="98" t="s">
        <v>619</v>
      </c>
      <c r="H111" s="99">
        <v>5280363</v>
      </c>
      <c r="I111" s="91"/>
      <c r="J111" s="84">
        <v>2.39</v>
      </c>
      <c r="K111" s="5">
        <v>1.2999999999999999E-2</v>
      </c>
    </row>
    <row r="112" spans="1:11" ht="15" customHeight="1" x14ac:dyDescent="0.3">
      <c r="A112" s="119"/>
      <c r="B112" s="112"/>
      <c r="C112" s="6" t="s">
        <v>199</v>
      </c>
      <c r="D112" s="96" t="s">
        <v>477</v>
      </c>
      <c r="E112" s="96">
        <v>20476</v>
      </c>
      <c r="F112" s="98" t="s">
        <v>620</v>
      </c>
      <c r="G112" s="98" t="s">
        <v>621</v>
      </c>
      <c r="H112" s="99">
        <v>5280888</v>
      </c>
      <c r="I112" s="91"/>
      <c r="J112" s="84">
        <v>2.4500000000000002</v>
      </c>
      <c r="K112" s="5">
        <v>3.4799999999999998E-2</v>
      </c>
    </row>
    <row r="113" spans="1:11" ht="15" customHeight="1" x14ac:dyDescent="0.3">
      <c r="A113" s="119"/>
      <c r="B113" s="111" t="s">
        <v>201</v>
      </c>
      <c r="C113" s="6" t="s">
        <v>202</v>
      </c>
      <c r="D113" s="96" t="s">
        <v>477</v>
      </c>
      <c r="E113" s="96">
        <v>38102</v>
      </c>
      <c r="F113" s="97"/>
      <c r="G113" s="98" t="s">
        <v>622</v>
      </c>
      <c r="H113" s="99">
        <v>5283454</v>
      </c>
      <c r="I113" s="91"/>
      <c r="J113" s="85">
        <v>0.05</v>
      </c>
      <c r="K113" s="5">
        <v>6.7000000000000002E-3</v>
      </c>
    </row>
    <row r="114" spans="1:11" ht="15" customHeight="1" x14ac:dyDescent="0.3">
      <c r="A114" s="119"/>
      <c r="B114" s="112"/>
      <c r="C114" s="6" t="s">
        <v>203</v>
      </c>
      <c r="D114" s="96" t="s">
        <v>477</v>
      </c>
      <c r="E114" s="96">
        <v>38165</v>
      </c>
      <c r="F114" s="98" t="s">
        <v>623</v>
      </c>
      <c r="G114" s="98" t="s">
        <v>624</v>
      </c>
      <c r="H114" s="99">
        <v>4671</v>
      </c>
      <c r="I114" s="91"/>
      <c r="J114" s="85">
        <v>0.02</v>
      </c>
      <c r="K114" s="5">
        <v>2.3999999999999998E-3</v>
      </c>
    </row>
    <row r="115" spans="1:11" ht="15" customHeight="1" x14ac:dyDescent="0.3">
      <c r="A115" s="119"/>
      <c r="B115" s="112"/>
      <c r="C115" s="6" t="s">
        <v>204</v>
      </c>
      <c r="D115" s="96" t="s">
        <v>603</v>
      </c>
      <c r="E115" s="96">
        <v>38625</v>
      </c>
      <c r="F115" s="97"/>
      <c r="G115" s="98" t="s">
        <v>625</v>
      </c>
      <c r="H115" s="99">
        <v>27902</v>
      </c>
      <c r="I115" s="91"/>
      <c r="J115" s="85">
        <v>0.11</v>
      </c>
      <c r="K115" s="5">
        <v>3.5900000000000001E-2</v>
      </c>
    </row>
    <row r="116" spans="1:11" ht="15" customHeight="1" x14ac:dyDescent="0.3">
      <c r="A116" s="119"/>
      <c r="B116" s="112"/>
      <c r="C116" s="6" t="s">
        <v>205</v>
      </c>
      <c r="D116" s="96" t="s">
        <v>603</v>
      </c>
      <c r="E116" s="96">
        <v>32463</v>
      </c>
      <c r="F116" s="98" t="s">
        <v>626</v>
      </c>
      <c r="G116" s="98" t="s">
        <v>627</v>
      </c>
      <c r="H116" s="99">
        <v>5281969</v>
      </c>
      <c r="I116" s="91"/>
      <c r="J116" s="85">
        <v>0.1</v>
      </c>
      <c r="K116" s="7">
        <v>7.7644000000000004E-5</v>
      </c>
    </row>
    <row r="117" spans="1:11" ht="15" customHeight="1" x14ac:dyDescent="0.3">
      <c r="A117" s="119"/>
      <c r="B117" s="118"/>
      <c r="C117" s="6" t="s">
        <v>206</v>
      </c>
      <c r="D117" s="96" t="s">
        <v>477</v>
      </c>
      <c r="E117" s="96">
        <v>52608</v>
      </c>
      <c r="F117" s="97"/>
      <c r="G117" s="98" t="s">
        <v>628</v>
      </c>
      <c r="H117" s="99">
        <v>5283446</v>
      </c>
      <c r="I117" s="91"/>
      <c r="J117" s="85">
        <v>0.03</v>
      </c>
      <c r="K117" s="7">
        <v>9.7168000000000002E-5</v>
      </c>
    </row>
    <row r="118" spans="1:11" ht="15" customHeight="1" x14ac:dyDescent="0.3">
      <c r="A118" s="119"/>
      <c r="B118" s="30" t="s">
        <v>207</v>
      </c>
      <c r="C118" s="6" t="s">
        <v>208</v>
      </c>
      <c r="D118" s="96" t="s">
        <v>466</v>
      </c>
      <c r="E118" s="96">
        <v>1124</v>
      </c>
      <c r="F118" s="98" t="s">
        <v>629</v>
      </c>
      <c r="G118" s="98" t="s">
        <v>630</v>
      </c>
      <c r="H118" s="99">
        <v>892</v>
      </c>
      <c r="I118" s="91"/>
      <c r="J118" s="84">
        <v>2.38</v>
      </c>
      <c r="K118" s="5">
        <v>2.2000000000000001E-3</v>
      </c>
    </row>
    <row r="119" spans="1:11" ht="15" customHeight="1" x14ac:dyDescent="0.3">
      <c r="A119" s="119"/>
      <c r="B119" s="111" t="s">
        <v>209</v>
      </c>
      <c r="C119" s="6" t="s">
        <v>210</v>
      </c>
      <c r="D119" s="96" t="s">
        <v>458</v>
      </c>
      <c r="E119" s="96">
        <v>15506</v>
      </c>
      <c r="F119" s="98" t="s">
        <v>631</v>
      </c>
      <c r="G119" s="98" t="s">
        <v>632</v>
      </c>
      <c r="H119" s="99">
        <v>305</v>
      </c>
      <c r="I119" s="91"/>
      <c r="J119" s="84">
        <v>1.51</v>
      </c>
      <c r="K119" s="5">
        <v>1.1000000000000001E-3</v>
      </c>
    </row>
    <row r="120" spans="1:11" ht="15" customHeight="1" x14ac:dyDescent="0.3">
      <c r="A120" s="119"/>
      <c r="B120" s="112"/>
      <c r="C120" s="6" t="s">
        <v>211</v>
      </c>
      <c r="D120" s="96" t="s">
        <v>458</v>
      </c>
      <c r="E120" s="96">
        <v>34396</v>
      </c>
      <c r="F120" s="98" t="s">
        <v>633</v>
      </c>
      <c r="G120" s="98" t="s">
        <v>634</v>
      </c>
      <c r="H120" s="99">
        <v>1014</v>
      </c>
      <c r="I120" s="91"/>
      <c r="J120" s="84">
        <v>3.15</v>
      </c>
      <c r="K120" s="7">
        <v>3.6086000000000001E-6</v>
      </c>
    </row>
    <row r="121" spans="1:11" ht="15" customHeight="1" x14ac:dyDescent="0.3">
      <c r="A121" s="119"/>
      <c r="B121" s="112"/>
      <c r="C121" s="6" t="s">
        <v>212</v>
      </c>
      <c r="D121" s="96" t="s">
        <v>458</v>
      </c>
      <c r="E121" s="96">
        <v>1497</v>
      </c>
      <c r="F121" s="98" t="s">
        <v>635</v>
      </c>
      <c r="G121" s="98" t="s">
        <v>636</v>
      </c>
      <c r="H121" s="99">
        <v>700</v>
      </c>
      <c r="I121" s="91"/>
      <c r="J121" s="84">
        <v>4.0599999999999996</v>
      </c>
      <c r="K121" s="5">
        <v>1.4E-3</v>
      </c>
    </row>
    <row r="122" spans="1:11" ht="15" customHeight="1" x14ac:dyDescent="0.3">
      <c r="A122" s="119"/>
      <c r="B122" s="112"/>
      <c r="C122" s="6" t="s">
        <v>213</v>
      </c>
      <c r="D122" s="96" t="s">
        <v>477</v>
      </c>
      <c r="E122" s="96">
        <v>1600</v>
      </c>
      <c r="F122" s="98" t="s">
        <v>637</v>
      </c>
      <c r="G122" s="98" t="s">
        <v>638</v>
      </c>
      <c r="H122" s="99">
        <v>1015</v>
      </c>
      <c r="I122" s="91"/>
      <c r="J122" s="84">
        <v>2.13</v>
      </c>
      <c r="K122" s="5">
        <v>1E-3</v>
      </c>
    </row>
    <row r="123" spans="1:11" ht="15" customHeight="1" x14ac:dyDescent="0.3">
      <c r="A123" s="119"/>
      <c r="B123" s="112"/>
      <c r="C123" s="6" t="s">
        <v>215</v>
      </c>
      <c r="D123" s="96" t="s">
        <v>458</v>
      </c>
      <c r="E123" s="96">
        <v>40406</v>
      </c>
      <c r="F123" s="98" t="s">
        <v>639</v>
      </c>
      <c r="G123" s="98" t="s">
        <v>640</v>
      </c>
      <c r="H123" s="99">
        <v>1145</v>
      </c>
      <c r="I123" s="91"/>
      <c r="J123" s="84">
        <v>11.47</v>
      </c>
      <c r="K123" s="5">
        <v>4.0000000000000002E-4</v>
      </c>
    </row>
    <row r="124" spans="1:11" ht="15" customHeight="1" x14ac:dyDescent="0.3">
      <c r="A124" s="119"/>
      <c r="B124" s="112"/>
      <c r="C124" s="6" t="s">
        <v>216</v>
      </c>
      <c r="D124" s="96" t="s">
        <v>466</v>
      </c>
      <c r="E124" s="96">
        <v>47155</v>
      </c>
      <c r="F124" s="97"/>
      <c r="G124" s="97"/>
      <c r="H124" s="99"/>
      <c r="I124" s="91"/>
      <c r="J124" s="84">
        <v>2.27</v>
      </c>
      <c r="K124" s="5">
        <v>2.3E-3</v>
      </c>
    </row>
    <row r="125" spans="1:11" ht="15" customHeight="1" x14ac:dyDescent="0.3">
      <c r="A125" s="119"/>
      <c r="B125" s="112"/>
      <c r="C125" s="6" t="s">
        <v>217</v>
      </c>
      <c r="D125" s="96" t="s">
        <v>603</v>
      </c>
      <c r="E125" s="96">
        <v>19130</v>
      </c>
      <c r="F125" s="97"/>
      <c r="G125" s="98" t="s">
        <v>641</v>
      </c>
      <c r="H125" s="99">
        <v>452110</v>
      </c>
      <c r="I125" s="91"/>
      <c r="J125" s="84">
        <v>1.74</v>
      </c>
      <c r="K125" s="5">
        <v>1.01E-2</v>
      </c>
    </row>
    <row r="126" spans="1:11" ht="15" customHeight="1" x14ac:dyDescent="0.3">
      <c r="A126" s="119"/>
      <c r="B126" s="112"/>
      <c r="C126" s="6" t="s">
        <v>218</v>
      </c>
      <c r="D126" s="96" t="s">
        <v>603</v>
      </c>
      <c r="E126" s="96">
        <v>52461</v>
      </c>
      <c r="F126" s="97"/>
      <c r="G126" s="97"/>
      <c r="H126" s="99">
        <v>6436017</v>
      </c>
      <c r="I126" s="91"/>
      <c r="J126" s="84">
        <v>2.23</v>
      </c>
      <c r="K126" s="7">
        <v>7.0995999999999996E-5</v>
      </c>
    </row>
    <row r="127" spans="1:11" ht="15" customHeight="1" x14ac:dyDescent="0.3">
      <c r="A127" s="119"/>
      <c r="B127" s="112"/>
      <c r="C127" s="6" t="s">
        <v>219</v>
      </c>
      <c r="D127" s="96" t="s">
        <v>603</v>
      </c>
      <c r="E127" s="96">
        <v>42446</v>
      </c>
      <c r="F127" s="97"/>
      <c r="G127" s="97"/>
      <c r="H127" s="99">
        <v>5287971</v>
      </c>
      <c r="I127" s="91"/>
      <c r="J127" s="84">
        <v>1.36</v>
      </c>
      <c r="K127" s="5">
        <v>4.8599999999999997E-2</v>
      </c>
    </row>
    <row r="128" spans="1:11" ht="15" customHeight="1" x14ac:dyDescent="0.3">
      <c r="A128" s="119"/>
      <c r="B128" s="112"/>
      <c r="C128" s="6" t="s">
        <v>220</v>
      </c>
      <c r="D128" s="96" t="s">
        <v>603</v>
      </c>
      <c r="E128" s="96">
        <v>42450</v>
      </c>
      <c r="F128" s="97"/>
      <c r="G128" s="97"/>
      <c r="H128" s="99">
        <v>16219824</v>
      </c>
      <c r="I128" s="91"/>
      <c r="J128" s="84">
        <v>1.68</v>
      </c>
      <c r="K128" s="5">
        <v>6.1000000000000004E-3</v>
      </c>
    </row>
    <row r="129" spans="1:11" ht="15" customHeight="1" x14ac:dyDescent="0.3">
      <c r="A129" s="119"/>
      <c r="B129" s="112"/>
      <c r="C129" s="6" t="s">
        <v>221</v>
      </c>
      <c r="D129" s="96" t="s">
        <v>603</v>
      </c>
      <c r="E129" s="96">
        <v>52438</v>
      </c>
      <c r="F129" s="97"/>
      <c r="G129" s="97"/>
      <c r="H129" s="99"/>
      <c r="I129" s="91"/>
      <c r="J129" s="84">
        <v>2.17</v>
      </c>
      <c r="K129" s="7">
        <v>6.5559E-5</v>
      </c>
    </row>
    <row r="130" spans="1:11" ht="15" customHeight="1" x14ac:dyDescent="0.3">
      <c r="A130" s="119"/>
      <c r="B130" s="112"/>
      <c r="C130" s="6" t="s">
        <v>222</v>
      </c>
      <c r="D130" s="96" t="s">
        <v>603</v>
      </c>
      <c r="E130" s="96">
        <v>52457</v>
      </c>
      <c r="F130" s="97"/>
      <c r="G130" s="97"/>
      <c r="H130" s="99">
        <v>10350317</v>
      </c>
      <c r="I130" s="91"/>
      <c r="J130" s="84">
        <v>2.88</v>
      </c>
      <c r="K130" s="7">
        <v>2.3992999999999999E-5</v>
      </c>
    </row>
    <row r="131" spans="1:11" ht="15" customHeight="1" x14ac:dyDescent="0.3">
      <c r="A131" s="119"/>
      <c r="B131" s="112"/>
      <c r="C131" s="6" t="s">
        <v>223</v>
      </c>
      <c r="D131" s="96" t="s">
        <v>603</v>
      </c>
      <c r="E131" s="96">
        <v>52462</v>
      </c>
      <c r="F131" s="97"/>
      <c r="G131" s="97"/>
      <c r="H131" s="99">
        <v>10747814</v>
      </c>
      <c r="I131" s="91"/>
      <c r="J131" s="84">
        <v>2.25</v>
      </c>
      <c r="K131" s="5">
        <v>2.0000000000000001E-4</v>
      </c>
    </row>
    <row r="132" spans="1:11" ht="15" customHeight="1" x14ac:dyDescent="0.3">
      <c r="A132" s="119"/>
      <c r="B132" s="112"/>
      <c r="C132" s="6" t="s">
        <v>224</v>
      </c>
      <c r="D132" s="96" t="s">
        <v>603</v>
      </c>
      <c r="E132" s="96">
        <v>52470</v>
      </c>
      <c r="F132" s="97"/>
      <c r="G132" s="97"/>
      <c r="H132" s="99"/>
      <c r="I132" s="91"/>
      <c r="J132" s="84">
        <v>1.97</v>
      </c>
      <c r="K132" s="5">
        <v>6.4000000000000003E-3</v>
      </c>
    </row>
    <row r="133" spans="1:11" ht="15" customHeight="1" x14ac:dyDescent="0.3">
      <c r="A133" s="119"/>
      <c r="B133" s="112"/>
      <c r="C133" s="6" t="s">
        <v>225</v>
      </c>
      <c r="D133" s="96" t="s">
        <v>603</v>
      </c>
      <c r="E133" s="96">
        <v>52449</v>
      </c>
      <c r="F133" s="97"/>
      <c r="G133" s="97"/>
      <c r="H133" s="99"/>
      <c r="I133" s="91"/>
      <c r="J133" s="84">
        <v>1.56</v>
      </c>
      <c r="K133" s="5">
        <v>4.6100000000000002E-2</v>
      </c>
    </row>
    <row r="134" spans="1:11" ht="15" customHeight="1" x14ac:dyDescent="0.3">
      <c r="A134" s="119"/>
      <c r="B134" s="112"/>
      <c r="C134" s="6" t="s">
        <v>226</v>
      </c>
      <c r="D134" s="96" t="s">
        <v>603</v>
      </c>
      <c r="E134" s="96">
        <v>52453</v>
      </c>
      <c r="F134" s="97"/>
      <c r="G134" s="97"/>
      <c r="H134" s="99"/>
      <c r="I134" s="91"/>
      <c r="J134" s="84">
        <v>1.45</v>
      </c>
      <c r="K134" s="5">
        <v>1.3100000000000001E-2</v>
      </c>
    </row>
    <row r="135" spans="1:11" ht="15" customHeight="1" x14ac:dyDescent="0.3">
      <c r="A135" s="119"/>
      <c r="B135" s="112"/>
      <c r="C135" s="6" t="s">
        <v>227</v>
      </c>
      <c r="D135" s="96" t="s">
        <v>603</v>
      </c>
      <c r="E135" s="96">
        <v>52448</v>
      </c>
      <c r="F135" s="97"/>
      <c r="G135" s="97"/>
      <c r="H135" s="99">
        <v>5283509</v>
      </c>
      <c r="I135" s="91"/>
      <c r="J135" s="84">
        <v>2.74</v>
      </c>
      <c r="K135" s="5">
        <v>6.9999999999999999E-4</v>
      </c>
    </row>
    <row r="136" spans="1:11" ht="15" customHeight="1" x14ac:dyDescent="0.3">
      <c r="A136" s="119"/>
      <c r="B136" s="112"/>
      <c r="C136" s="6" t="s">
        <v>228</v>
      </c>
      <c r="D136" s="96" t="s">
        <v>603</v>
      </c>
      <c r="E136" s="96">
        <v>19263</v>
      </c>
      <c r="F136" s="97"/>
      <c r="G136" s="98" t="s">
        <v>642</v>
      </c>
      <c r="H136" s="99">
        <v>5283496</v>
      </c>
      <c r="I136" s="91"/>
      <c r="J136" s="84">
        <v>2.36</v>
      </c>
      <c r="K136" s="5">
        <v>1E-3</v>
      </c>
    </row>
    <row r="137" spans="1:11" ht="15" customHeight="1" x14ac:dyDescent="0.3">
      <c r="A137" s="119"/>
      <c r="B137" s="112"/>
      <c r="C137" s="6" t="s">
        <v>229</v>
      </c>
      <c r="D137" s="96" t="s">
        <v>603</v>
      </c>
      <c r="E137" s="96">
        <v>52447</v>
      </c>
      <c r="F137" s="97"/>
      <c r="G137" s="97"/>
      <c r="H137" s="99">
        <v>5289133</v>
      </c>
      <c r="I137" s="91"/>
      <c r="J137" s="84">
        <v>1.77</v>
      </c>
      <c r="K137" s="5">
        <v>1.5E-3</v>
      </c>
    </row>
    <row r="138" spans="1:11" ht="15" customHeight="1" x14ac:dyDescent="0.3">
      <c r="A138" s="119"/>
      <c r="B138" s="112"/>
      <c r="C138" s="6" t="s">
        <v>230</v>
      </c>
      <c r="D138" s="96" t="s">
        <v>603</v>
      </c>
      <c r="E138" s="96">
        <v>42448</v>
      </c>
      <c r="F138" s="97"/>
      <c r="G138" s="97"/>
      <c r="H138" s="99"/>
      <c r="I138" s="91"/>
      <c r="J138" s="84">
        <v>2.62</v>
      </c>
      <c r="K138" s="5">
        <v>1.0800000000000001E-2</v>
      </c>
    </row>
    <row r="139" spans="1:11" ht="15" customHeight="1" x14ac:dyDescent="0.3">
      <c r="A139" s="119"/>
      <c r="B139" s="112"/>
      <c r="C139" s="6" t="s">
        <v>231</v>
      </c>
      <c r="D139" s="96" t="s">
        <v>603</v>
      </c>
      <c r="E139" s="96">
        <v>52464</v>
      </c>
      <c r="F139" s="97"/>
      <c r="G139" s="98" t="s">
        <v>643</v>
      </c>
      <c r="H139" s="99">
        <v>9546800</v>
      </c>
      <c r="I139" s="91"/>
      <c r="J139" s="84">
        <v>2.48</v>
      </c>
      <c r="K139" s="7">
        <v>5.1010000000000001E-5</v>
      </c>
    </row>
    <row r="140" spans="1:11" ht="15" customHeight="1" x14ac:dyDescent="0.3">
      <c r="A140" s="119"/>
      <c r="B140" s="112"/>
      <c r="C140" s="6" t="s">
        <v>232</v>
      </c>
      <c r="D140" s="96" t="s">
        <v>603</v>
      </c>
      <c r="E140" s="96">
        <v>52619</v>
      </c>
      <c r="F140" s="97"/>
      <c r="G140" s="97"/>
      <c r="H140" s="99"/>
      <c r="I140" s="91"/>
      <c r="J140" s="84">
        <v>2.35</v>
      </c>
      <c r="K140" s="5">
        <v>5.0000000000000001E-3</v>
      </c>
    </row>
    <row r="141" spans="1:11" ht="15" customHeight="1" x14ac:dyDescent="0.3">
      <c r="A141" s="119"/>
      <c r="B141" s="112"/>
      <c r="C141" s="6" t="s">
        <v>233</v>
      </c>
      <c r="D141" s="96" t="s">
        <v>603</v>
      </c>
      <c r="E141" s="96">
        <v>52609</v>
      </c>
      <c r="F141" s="97"/>
      <c r="G141" s="97"/>
      <c r="H141" s="99">
        <v>9546757</v>
      </c>
      <c r="I141" s="91"/>
      <c r="J141" s="84">
        <v>2.6</v>
      </c>
      <c r="K141" s="5">
        <v>4.0000000000000002E-4</v>
      </c>
    </row>
    <row r="142" spans="1:11" ht="15" customHeight="1" x14ac:dyDescent="0.3">
      <c r="A142" s="119"/>
      <c r="B142" s="112"/>
      <c r="C142" s="6" t="s">
        <v>234</v>
      </c>
      <c r="D142" s="96" t="s">
        <v>603</v>
      </c>
      <c r="E142" s="96">
        <v>52669</v>
      </c>
      <c r="F142" s="97"/>
      <c r="G142" s="97"/>
      <c r="H142" s="99"/>
      <c r="I142" s="91"/>
      <c r="J142" s="84">
        <v>3.14</v>
      </c>
      <c r="K142" s="5">
        <v>3.0999999999999999E-3</v>
      </c>
    </row>
    <row r="143" spans="1:11" ht="15" customHeight="1" x14ac:dyDescent="0.3">
      <c r="A143" s="119"/>
      <c r="B143" s="112"/>
      <c r="C143" s="6" t="s">
        <v>235</v>
      </c>
      <c r="D143" s="96" t="s">
        <v>466</v>
      </c>
      <c r="E143" s="96">
        <v>52623</v>
      </c>
      <c r="F143" s="97"/>
      <c r="G143" s="97"/>
      <c r="H143" s="99"/>
      <c r="I143" s="91"/>
      <c r="J143" s="84">
        <v>2.4900000000000002</v>
      </c>
      <c r="K143" s="5">
        <v>3.8999999999999998E-3</v>
      </c>
    </row>
    <row r="144" spans="1:11" ht="15" customHeight="1" x14ac:dyDescent="0.3">
      <c r="A144" s="119"/>
      <c r="B144" s="112"/>
      <c r="C144" s="6" t="s">
        <v>236</v>
      </c>
      <c r="D144" s="96" t="s">
        <v>603</v>
      </c>
      <c r="E144" s="96">
        <v>52683</v>
      </c>
      <c r="F144" s="97"/>
      <c r="G144" s="97"/>
      <c r="H144" s="99"/>
      <c r="I144" s="91"/>
      <c r="J144" s="84">
        <v>2.91</v>
      </c>
      <c r="K144" s="5">
        <v>1.89E-2</v>
      </c>
    </row>
    <row r="145" spans="1:11" ht="15" customHeight="1" x14ac:dyDescent="0.3">
      <c r="A145" s="119"/>
      <c r="B145" s="112"/>
      <c r="C145" s="6" t="s">
        <v>237</v>
      </c>
      <c r="D145" s="96" t="s">
        <v>603</v>
      </c>
      <c r="E145" s="96">
        <v>52710</v>
      </c>
      <c r="F145" s="97"/>
      <c r="G145" s="97"/>
      <c r="H145" s="99"/>
      <c r="I145" s="91"/>
      <c r="J145" s="84">
        <v>1.85</v>
      </c>
      <c r="K145" s="5">
        <v>1.52E-2</v>
      </c>
    </row>
    <row r="146" spans="1:11" ht="15" customHeight="1" x14ac:dyDescent="0.3">
      <c r="A146" s="119"/>
      <c r="B146" s="112"/>
      <c r="C146" s="6" t="s">
        <v>238</v>
      </c>
      <c r="D146" s="96" t="s">
        <v>603</v>
      </c>
      <c r="E146" s="96">
        <v>53189</v>
      </c>
      <c r="F146" s="97"/>
      <c r="G146" s="97"/>
      <c r="H146" s="99"/>
      <c r="I146" s="91"/>
      <c r="J146" s="84">
        <v>1.42</v>
      </c>
      <c r="K146" s="5">
        <v>3.3300000000000003E-2</v>
      </c>
    </row>
    <row r="147" spans="1:11" ht="15" customHeight="1" x14ac:dyDescent="0.3">
      <c r="A147" s="119"/>
      <c r="B147" s="112"/>
      <c r="C147" s="6" t="s">
        <v>241</v>
      </c>
      <c r="D147" s="96" t="s">
        <v>603</v>
      </c>
      <c r="E147" s="96">
        <v>54994</v>
      </c>
      <c r="F147" s="97"/>
      <c r="G147" s="97"/>
      <c r="H147" s="99"/>
      <c r="I147" s="91"/>
      <c r="J147" s="84">
        <v>1.94</v>
      </c>
      <c r="K147" s="5">
        <v>3.8E-3</v>
      </c>
    </row>
    <row r="148" spans="1:11" ht="15" customHeight="1" x14ac:dyDescent="0.3">
      <c r="A148" s="119"/>
      <c r="B148" s="112"/>
      <c r="C148" s="6" t="s">
        <v>242</v>
      </c>
      <c r="D148" s="96" t="s">
        <v>603</v>
      </c>
      <c r="E148" s="96">
        <v>53261</v>
      </c>
      <c r="F148" s="97"/>
      <c r="G148" s="97"/>
      <c r="H148" s="99"/>
      <c r="I148" s="91"/>
      <c r="J148" s="84">
        <v>3.48</v>
      </c>
      <c r="K148" s="5">
        <v>2.3999999999999998E-3</v>
      </c>
    </row>
    <row r="149" spans="1:11" ht="15" customHeight="1" x14ac:dyDescent="0.3">
      <c r="A149" s="119"/>
      <c r="B149" s="112"/>
      <c r="C149" s="6" t="s">
        <v>243</v>
      </c>
      <c r="D149" s="96" t="s">
        <v>603</v>
      </c>
      <c r="E149" s="96">
        <v>53260</v>
      </c>
      <c r="F149" s="97"/>
      <c r="G149" s="97"/>
      <c r="H149" s="99"/>
      <c r="I149" s="91"/>
      <c r="J149" s="84">
        <v>5.09</v>
      </c>
      <c r="K149" s="5">
        <v>5.3E-3</v>
      </c>
    </row>
    <row r="150" spans="1:11" ht="15" customHeight="1" x14ac:dyDescent="0.3">
      <c r="A150" s="119"/>
      <c r="B150" s="112"/>
      <c r="C150" s="6" t="s">
        <v>244</v>
      </c>
      <c r="D150" s="96" t="s">
        <v>603</v>
      </c>
      <c r="E150" s="96">
        <v>53257</v>
      </c>
      <c r="F150" s="97"/>
      <c r="G150" s="97"/>
      <c r="H150" s="99"/>
      <c r="I150" s="91"/>
      <c r="J150" s="84">
        <v>9.0399999999999991</v>
      </c>
      <c r="K150" s="7">
        <v>8.3016999999999995E-5</v>
      </c>
    </row>
    <row r="151" spans="1:11" ht="15" customHeight="1" x14ac:dyDescent="0.3">
      <c r="A151" s="119"/>
      <c r="B151" s="118"/>
      <c r="C151" s="6" t="s">
        <v>245</v>
      </c>
      <c r="D151" s="96" t="s">
        <v>603</v>
      </c>
      <c r="E151" s="96">
        <v>54812</v>
      </c>
      <c r="F151" s="97"/>
      <c r="G151" s="97"/>
      <c r="H151" s="99"/>
      <c r="I151" s="91"/>
      <c r="J151" s="84">
        <v>5.46</v>
      </c>
      <c r="K151" s="5">
        <v>3.0000000000000001E-3</v>
      </c>
    </row>
    <row r="152" spans="1:11" ht="15" customHeight="1" x14ac:dyDescent="0.3">
      <c r="A152" s="104"/>
      <c r="B152" s="31" t="s">
        <v>444</v>
      </c>
      <c r="C152" s="6" t="s">
        <v>246</v>
      </c>
      <c r="D152" s="96" t="s">
        <v>603</v>
      </c>
      <c r="E152" s="96">
        <v>19265</v>
      </c>
      <c r="F152" s="97"/>
      <c r="G152" s="97"/>
      <c r="H152" s="99">
        <v>9547087</v>
      </c>
      <c r="I152" s="91"/>
      <c r="J152" s="84">
        <v>1.96</v>
      </c>
      <c r="K152" s="5">
        <v>2.6599999999999999E-2</v>
      </c>
    </row>
    <row r="153" spans="1:11" ht="15" customHeight="1" x14ac:dyDescent="0.3">
      <c r="A153" s="122" t="s">
        <v>247</v>
      </c>
      <c r="B153" s="111" t="s">
        <v>248</v>
      </c>
      <c r="C153" s="6" t="s">
        <v>249</v>
      </c>
      <c r="D153" s="96" t="s">
        <v>603</v>
      </c>
      <c r="E153" s="96">
        <v>33955</v>
      </c>
      <c r="F153" s="97"/>
      <c r="G153" s="98" t="s">
        <v>644</v>
      </c>
      <c r="H153" s="99">
        <v>86554</v>
      </c>
      <c r="I153" s="91"/>
      <c r="J153" s="84">
        <v>2.59</v>
      </c>
      <c r="K153" s="5">
        <v>6.9999999999999999E-4</v>
      </c>
    </row>
    <row r="154" spans="1:11" ht="15" customHeight="1" x14ac:dyDescent="0.3">
      <c r="A154" s="119"/>
      <c r="B154" s="112"/>
      <c r="C154" s="6" t="s">
        <v>250</v>
      </c>
      <c r="D154" s="96" t="s">
        <v>603</v>
      </c>
      <c r="E154" s="96">
        <v>33230</v>
      </c>
      <c r="F154" s="97"/>
      <c r="G154" s="98" t="s">
        <v>645</v>
      </c>
      <c r="H154" s="99">
        <v>24779461</v>
      </c>
      <c r="I154" s="91"/>
      <c r="J154" s="84">
        <v>3.53</v>
      </c>
      <c r="K154" s="5">
        <v>8.6999999999999994E-3</v>
      </c>
    </row>
    <row r="155" spans="1:11" ht="15" customHeight="1" x14ac:dyDescent="0.3">
      <c r="A155" s="119"/>
      <c r="B155" s="112"/>
      <c r="C155" s="6" t="s">
        <v>252</v>
      </c>
      <c r="D155" s="96" t="s">
        <v>603</v>
      </c>
      <c r="E155" s="96">
        <v>48258</v>
      </c>
      <c r="F155" s="97"/>
      <c r="G155" s="98" t="s">
        <v>646</v>
      </c>
      <c r="H155" s="99">
        <v>16081932</v>
      </c>
      <c r="I155" s="91"/>
      <c r="J155" s="84">
        <v>3.3</v>
      </c>
      <c r="K155" s="5">
        <v>4.0000000000000002E-4</v>
      </c>
    </row>
    <row r="156" spans="1:11" ht="15" customHeight="1" x14ac:dyDescent="0.3">
      <c r="A156" s="119"/>
      <c r="B156" s="112"/>
      <c r="C156" s="6" t="s">
        <v>253</v>
      </c>
      <c r="D156" s="96" t="s">
        <v>603</v>
      </c>
      <c r="E156" s="96">
        <v>33228</v>
      </c>
      <c r="F156" s="98" t="s">
        <v>647</v>
      </c>
      <c r="G156" s="98" t="s">
        <v>648</v>
      </c>
      <c r="H156" s="99"/>
      <c r="I156" s="91"/>
      <c r="J156" s="84">
        <v>3.36</v>
      </c>
      <c r="K156" s="5">
        <v>1.1000000000000001E-3</v>
      </c>
    </row>
    <row r="157" spans="1:11" ht="15" customHeight="1" x14ac:dyDescent="0.3">
      <c r="A157" s="119"/>
      <c r="B157" s="112"/>
      <c r="C157" s="6" t="s">
        <v>255</v>
      </c>
      <c r="D157" s="96" t="s">
        <v>603</v>
      </c>
      <c r="E157" s="96">
        <v>35631</v>
      </c>
      <c r="F157" s="97"/>
      <c r="G157" s="98" t="s">
        <v>649</v>
      </c>
      <c r="H157" s="99">
        <v>9547069</v>
      </c>
      <c r="I157" s="91"/>
      <c r="J157" s="84">
        <v>3.18</v>
      </c>
      <c r="K157" s="5">
        <v>5.0000000000000001E-4</v>
      </c>
    </row>
    <row r="158" spans="1:11" ht="15" customHeight="1" x14ac:dyDescent="0.3">
      <c r="A158" s="119"/>
      <c r="B158" s="112"/>
      <c r="C158" s="6" t="s">
        <v>256</v>
      </c>
      <c r="D158" s="96" t="s">
        <v>603</v>
      </c>
      <c r="E158" s="96">
        <v>42398</v>
      </c>
      <c r="F158" s="97"/>
      <c r="G158" s="98" t="s">
        <v>650</v>
      </c>
      <c r="H158" s="99">
        <v>9547068</v>
      </c>
      <c r="I158" s="91"/>
      <c r="J158" s="84">
        <v>2.69</v>
      </c>
      <c r="K158" s="5">
        <v>8.9999999999999998E-4</v>
      </c>
    </row>
    <row r="159" spans="1:11" ht="15" customHeight="1" x14ac:dyDescent="0.3">
      <c r="A159" s="119"/>
      <c r="B159" s="112"/>
      <c r="C159" s="6" t="s">
        <v>257</v>
      </c>
      <c r="D159" s="96" t="s">
        <v>477</v>
      </c>
      <c r="E159" s="96">
        <v>41220</v>
      </c>
      <c r="F159" s="97"/>
      <c r="G159" s="97"/>
      <c r="H159" s="99"/>
      <c r="I159" s="91"/>
      <c r="J159" s="84">
        <v>3.54</v>
      </c>
      <c r="K159" s="5">
        <v>7.3000000000000001E-3</v>
      </c>
    </row>
    <row r="160" spans="1:11" ht="15" customHeight="1" x14ac:dyDescent="0.3">
      <c r="A160" s="119"/>
      <c r="B160" s="112"/>
      <c r="C160" s="6" t="s">
        <v>258</v>
      </c>
      <c r="D160" s="96" t="s">
        <v>603</v>
      </c>
      <c r="E160" s="96">
        <v>35628</v>
      </c>
      <c r="F160" s="97"/>
      <c r="G160" s="98" t="s">
        <v>651</v>
      </c>
      <c r="H160" s="99">
        <v>9547071</v>
      </c>
      <c r="I160" s="91"/>
      <c r="J160" s="84">
        <v>3.24</v>
      </c>
      <c r="K160" s="5">
        <v>1E-3</v>
      </c>
    </row>
    <row r="161" spans="1:11" ht="15" customHeight="1" x14ac:dyDescent="0.3">
      <c r="A161" s="119"/>
      <c r="B161" s="112"/>
      <c r="C161" s="6" t="s">
        <v>259</v>
      </c>
      <c r="D161" s="96" t="s">
        <v>477</v>
      </c>
      <c r="E161" s="96">
        <v>35305</v>
      </c>
      <c r="F161" s="97"/>
      <c r="G161" s="98" t="s">
        <v>652</v>
      </c>
      <c r="H161" s="99"/>
      <c r="I161" s="91"/>
      <c r="J161" s="84">
        <v>4.1900000000000004</v>
      </c>
      <c r="K161" s="5">
        <v>3.2000000000000002E-3</v>
      </c>
    </row>
    <row r="162" spans="1:11" ht="15" customHeight="1" x14ac:dyDescent="0.3">
      <c r="A162" s="119"/>
      <c r="B162" s="112"/>
      <c r="C162" s="6" t="s">
        <v>260</v>
      </c>
      <c r="D162" s="96" t="s">
        <v>603</v>
      </c>
      <c r="E162" s="96">
        <v>19324</v>
      </c>
      <c r="F162" s="97"/>
      <c r="G162" s="98" t="s">
        <v>653</v>
      </c>
      <c r="H162" s="99"/>
      <c r="I162" s="91"/>
      <c r="J162" s="84">
        <v>3.89</v>
      </c>
      <c r="K162" s="5">
        <v>1.6000000000000001E-3</v>
      </c>
    </row>
    <row r="163" spans="1:11" ht="15" customHeight="1" x14ac:dyDescent="0.3">
      <c r="A163" s="119"/>
      <c r="B163" s="112"/>
      <c r="C163" s="6" t="s">
        <v>261</v>
      </c>
      <c r="D163" s="96" t="s">
        <v>477</v>
      </c>
      <c r="E163" s="96">
        <v>36602</v>
      </c>
      <c r="F163" s="97"/>
      <c r="G163" s="97"/>
      <c r="H163" s="99"/>
      <c r="I163" s="91"/>
      <c r="J163" s="84">
        <v>8.16</v>
      </c>
      <c r="K163" s="5">
        <v>4.4000000000000003E-3</v>
      </c>
    </row>
    <row r="164" spans="1:11" ht="15" customHeight="1" x14ac:dyDescent="0.3">
      <c r="A164" s="119"/>
      <c r="B164" s="112"/>
      <c r="C164" s="6" t="s">
        <v>262</v>
      </c>
      <c r="D164" s="96" t="s">
        <v>603</v>
      </c>
      <c r="E164" s="96">
        <v>45966</v>
      </c>
      <c r="F164" s="97"/>
      <c r="G164" s="97"/>
      <c r="H164" s="99">
        <v>9547101</v>
      </c>
      <c r="I164" s="91"/>
      <c r="J164" s="84">
        <v>2.5099999999999998</v>
      </c>
      <c r="K164" s="5">
        <v>3.0599999999999999E-2</v>
      </c>
    </row>
    <row r="165" spans="1:11" ht="15" customHeight="1" x14ac:dyDescent="0.3">
      <c r="A165" s="119"/>
      <c r="B165" s="112"/>
      <c r="C165" s="6" t="s">
        <v>267</v>
      </c>
      <c r="D165" s="96" t="s">
        <v>603</v>
      </c>
      <c r="E165" s="96">
        <v>52673</v>
      </c>
      <c r="F165" s="97"/>
      <c r="G165" s="97"/>
      <c r="H165" s="99"/>
      <c r="I165" s="91"/>
      <c r="J165" s="84">
        <v>1.58</v>
      </c>
      <c r="K165" s="5">
        <v>4.4000000000000003E-3</v>
      </c>
    </row>
    <row r="166" spans="1:11" ht="15" customHeight="1" x14ac:dyDescent="0.3">
      <c r="A166" s="119"/>
      <c r="B166" s="112"/>
      <c r="C166" s="6" t="s">
        <v>268</v>
      </c>
      <c r="D166" s="96" t="s">
        <v>603</v>
      </c>
      <c r="E166" s="96">
        <v>52478</v>
      </c>
      <c r="F166" s="97"/>
      <c r="G166" s="97"/>
      <c r="H166" s="99"/>
      <c r="I166" s="91"/>
      <c r="J166" s="84">
        <v>2.44</v>
      </c>
      <c r="K166" s="5">
        <v>1.43E-2</v>
      </c>
    </row>
    <row r="167" spans="1:11" ht="15" customHeight="1" x14ac:dyDescent="0.3">
      <c r="A167" s="119"/>
      <c r="B167" s="112"/>
      <c r="C167" s="6" t="s">
        <v>270</v>
      </c>
      <c r="D167" s="96" t="s">
        <v>603</v>
      </c>
      <c r="E167" s="96">
        <v>52689</v>
      </c>
      <c r="F167" s="97"/>
      <c r="G167" s="97"/>
      <c r="H167" s="99"/>
      <c r="I167" s="91"/>
      <c r="J167" s="84">
        <v>1.95</v>
      </c>
      <c r="K167" s="5">
        <v>7.4000000000000003E-3</v>
      </c>
    </row>
    <row r="168" spans="1:11" ht="15" customHeight="1" x14ac:dyDescent="0.3">
      <c r="A168" s="119"/>
      <c r="B168" s="111" t="s">
        <v>271</v>
      </c>
      <c r="C168" s="6" t="s">
        <v>272</v>
      </c>
      <c r="D168" s="96" t="s">
        <v>603</v>
      </c>
      <c r="E168" s="96">
        <v>52474</v>
      </c>
      <c r="F168" s="97"/>
      <c r="G168" s="97"/>
      <c r="H168" s="99">
        <v>10917802</v>
      </c>
      <c r="I168" s="91"/>
      <c r="J168" s="84">
        <v>2.82</v>
      </c>
      <c r="K168" s="5">
        <v>6.6E-3</v>
      </c>
    </row>
    <row r="169" spans="1:11" ht="15" customHeight="1" x14ac:dyDescent="0.3">
      <c r="A169" s="119"/>
      <c r="B169" s="112"/>
      <c r="C169" s="6" t="s">
        <v>273</v>
      </c>
      <c r="D169" s="96" t="s">
        <v>603</v>
      </c>
      <c r="E169" s="96">
        <v>39270</v>
      </c>
      <c r="F169" s="97"/>
      <c r="G169" s="97"/>
      <c r="H169" s="99"/>
      <c r="I169" s="91"/>
      <c r="J169" s="84">
        <v>2.3199999999999998</v>
      </c>
      <c r="K169" s="5">
        <v>3.2000000000000002E-3</v>
      </c>
    </row>
    <row r="170" spans="1:11" ht="15" customHeight="1" x14ac:dyDescent="0.3">
      <c r="A170" s="119"/>
      <c r="B170" s="112"/>
      <c r="C170" s="6" t="s">
        <v>274</v>
      </c>
      <c r="D170" s="96" t="s">
        <v>603</v>
      </c>
      <c r="E170" s="96">
        <v>44621</v>
      </c>
      <c r="F170" s="97"/>
      <c r="G170" s="97"/>
      <c r="H170" s="99"/>
      <c r="I170" s="91"/>
      <c r="J170" s="84">
        <v>3.94</v>
      </c>
      <c r="K170" s="5">
        <v>5.0000000000000001E-4</v>
      </c>
    </row>
    <row r="171" spans="1:11" ht="15" customHeight="1" x14ac:dyDescent="0.3">
      <c r="A171" s="119"/>
      <c r="B171" s="30" t="s">
        <v>276</v>
      </c>
      <c r="C171" s="6" t="s">
        <v>277</v>
      </c>
      <c r="D171" s="96" t="s">
        <v>477</v>
      </c>
      <c r="E171" s="96">
        <v>15122</v>
      </c>
      <c r="F171" s="98" t="s">
        <v>654</v>
      </c>
      <c r="G171" s="98" t="s">
        <v>655</v>
      </c>
      <c r="H171" s="99">
        <v>753</v>
      </c>
      <c r="I171" s="91"/>
      <c r="J171" s="84">
        <v>7.91</v>
      </c>
      <c r="K171" s="5">
        <v>1.5E-3</v>
      </c>
    </row>
    <row r="172" spans="1:11" ht="15" customHeight="1" x14ac:dyDescent="0.3">
      <c r="A172" s="119"/>
      <c r="B172" s="111" t="s">
        <v>278</v>
      </c>
      <c r="C172" s="6" t="s">
        <v>279</v>
      </c>
      <c r="D172" s="96" t="s">
        <v>477</v>
      </c>
      <c r="E172" s="96">
        <v>35625</v>
      </c>
      <c r="F172" s="98" t="s">
        <v>656</v>
      </c>
      <c r="G172" s="98" t="s">
        <v>657</v>
      </c>
      <c r="H172" s="99">
        <v>79050</v>
      </c>
      <c r="I172" s="91"/>
      <c r="J172" s="84">
        <v>122.03</v>
      </c>
      <c r="K172" s="5">
        <v>1.8499999999999999E-2</v>
      </c>
    </row>
    <row r="173" spans="1:11" ht="15" customHeight="1" x14ac:dyDescent="0.3">
      <c r="A173" s="119"/>
      <c r="B173" s="112"/>
      <c r="C173" s="6" t="s">
        <v>280</v>
      </c>
      <c r="D173" s="96" t="s">
        <v>477</v>
      </c>
      <c r="E173" s="96">
        <v>34383</v>
      </c>
      <c r="F173" s="97"/>
      <c r="G173" s="97"/>
      <c r="H173" s="99">
        <v>137938</v>
      </c>
      <c r="I173" s="91"/>
      <c r="J173" s="84">
        <v>69.44</v>
      </c>
      <c r="K173" s="5">
        <v>2.53E-2</v>
      </c>
    </row>
    <row r="174" spans="1:11" ht="15" customHeight="1" x14ac:dyDescent="0.3">
      <c r="A174" s="119"/>
      <c r="B174" s="112"/>
      <c r="C174" s="6" t="s">
        <v>281</v>
      </c>
      <c r="D174" s="96" t="s">
        <v>477</v>
      </c>
      <c r="E174" s="96">
        <v>47898</v>
      </c>
      <c r="F174" s="97"/>
      <c r="G174" s="97"/>
      <c r="H174" s="99">
        <v>190750</v>
      </c>
      <c r="I174" s="91"/>
      <c r="J174" s="84">
        <v>9.36</v>
      </c>
      <c r="K174" s="5">
        <v>3.85E-2</v>
      </c>
    </row>
    <row r="175" spans="1:11" ht="15" customHeight="1" x14ac:dyDescent="0.3">
      <c r="A175" s="119"/>
      <c r="B175" s="112"/>
      <c r="C175" s="6" t="s">
        <v>282</v>
      </c>
      <c r="D175" s="96" t="s">
        <v>477</v>
      </c>
      <c r="E175" s="96">
        <v>21127</v>
      </c>
      <c r="F175" s="97"/>
      <c r="G175" s="98" t="s">
        <v>658</v>
      </c>
      <c r="H175" s="99">
        <v>14900</v>
      </c>
      <c r="I175" s="91"/>
      <c r="J175" s="84">
        <v>21.21</v>
      </c>
      <c r="K175" s="5">
        <v>3.5099999999999999E-2</v>
      </c>
    </row>
    <row r="176" spans="1:11" ht="15" customHeight="1" x14ac:dyDescent="0.3">
      <c r="A176" s="119"/>
      <c r="B176" s="112"/>
      <c r="C176" s="6" t="s">
        <v>283</v>
      </c>
      <c r="D176" s="96" t="s">
        <v>477</v>
      </c>
      <c r="E176" s="96">
        <v>33419</v>
      </c>
      <c r="F176" s="97"/>
      <c r="G176" s="98" t="s">
        <v>659</v>
      </c>
      <c r="H176" s="99">
        <v>123409</v>
      </c>
      <c r="I176" s="91"/>
      <c r="J176" s="84">
        <v>30.33</v>
      </c>
      <c r="K176" s="5">
        <v>2.81E-2</v>
      </c>
    </row>
    <row r="177" spans="1:11" ht="15" customHeight="1" x14ac:dyDescent="0.3">
      <c r="A177" s="119"/>
      <c r="B177" s="112"/>
      <c r="C177" s="6" t="s">
        <v>284</v>
      </c>
      <c r="D177" s="96" t="s">
        <v>477</v>
      </c>
      <c r="E177" s="96">
        <v>21184</v>
      </c>
      <c r="F177" s="97"/>
      <c r="G177" s="98" t="s">
        <v>660</v>
      </c>
      <c r="H177" s="99">
        <v>5283468</v>
      </c>
      <c r="I177" s="91"/>
      <c r="J177" s="84">
        <v>36.97</v>
      </c>
      <c r="K177" s="5">
        <v>3.56E-2</v>
      </c>
    </row>
    <row r="178" spans="1:11" ht="15" customHeight="1" x14ac:dyDescent="0.3">
      <c r="A178" s="119"/>
      <c r="B178" s="112"/>
      <c r="C178" s="6" t="s">
        <v>285</v>
      </c>
      <c r="D178" s="96" t="s">
        <v>477</v>
      </c>
      <c r="E178" s="96">
        <v>21232</v>
      </c>
      <c r="F178" s="97"/>
      <c r="G178" s="97"/>
      <c r="H178" s="99">
        <v>5319879</v>
      </c>
      <c r="I178" s="91"/>
      <c r="J178" s="84">
        <v>39.04</v>
      </c>
      <c r="K178" s="5">
        <v>1.7299999999999999E-2</v>
      </c>
    </row>
    <row r="179" spans="1:11" ht="15" customHeight="1" x14ac:dyDescent="0.3">
      <c r="A179" s="119"/>
      <c r="B179" s="112"/>
      <c r="C179" s="6" t="s">
        <v>287</v>
      </c>
      <c r="D179" s="96" t="s">
        <v>477</v>
      </c>
      <c r="E179" s="96">
        <v>34393</v>
      </c>
      <c r="F179" s="97"/>
      <c r="G179" s="98" t="s">
        <v>661</v>
      </c>
      <c r="H179" s="99">
        <v>53480978</v>
      </c>
      <c r="I179" s="91"/>
      <c r="J179" s="84">
        <v>250.37</v>
      </c>
      <c r="K179" s="5">
        <v>4.3099999999999999E-2</v>
      </c>
    </row>
    <row r="180" spans="1:11" ht="15" customHeight="1" x14ac:dyDescent="0.3">
      <c r="A180" s="119"/>
      <c r="B180" s="112"/>
      <c r="C180" s="6" t="s">
        <v>288</v>
      </c>
      <c r="D180" s="96" t="s">
        <v>477</v>
      </c>
      <c r="E180" s="96">
        <v>52431</v>
      </c>
      <c r="F180" s="97"/>
      <c r="G180" s="97"/>
      <c r="H180" s="99"/>
      <c r="I180" s="91"/>
      <c r="J180" s="84">
        <v>231.69</v>
      </c>
      <c r="K180" s="5">
        <v>7.7000000000000002E-3</v>
      </c>
    </row>
    <row r="181" spans="1:11" ht="15" customHeight="1" x14ac:dyDescent="0.3">
      <c r="A181" s="119"/>
      <c r="B181" s="118"/>
      <c r="C181" s="6" t="s">
        <v>289</v>
      </c>
      <c r="D181" s="96" t="s">
        <v>477</v>
      </c>
      <c r="E181" s="96">
        <v>52432</v>
      </c>
      <c r="F181" s="97"/>
      <c r="G181" s="97"/>
      <c r="H181" s="99"/>
      <c r="I181" s="91"/>
      <c r="J181" s="84">
        <v>205.61</v>
      </c>
      <c r="K181" s="5">
        <v>4.1999999999999997E-3</v>
      </c>
    </row>
    <row r="182" spans="1:11" ht="15" customHeight="1" x14ac:dyDescent="0.3">
      <c r="A182" s="119"/>
      <c r="B182" s="111" t="s">
        <v>290</v>
      </c>
      <c r="C182" s="6" t="s">
        <v>291</v>
      </c>
      <c r="D182" s="96" t="s">
        <v>603</v>
      </c>
      <c r="E182" s="96">
        <v>55002</v>
      </c>
      <c r="F182" s="97"/>
      <c r="G182" s="97"/>
      <c r="H182" s="99"/>
      <c r="I182" s="91"/>
      <c r="J182" s="84">
        <v>27.92</v>
      </c>
      <c r="K182" s="5">
        <v>1.5E-3</v>
      </c>
    </row>
    <row r="183" spans="1:11" ht="15" customHeight="1" x14ac:dyDescent="0.3">
      <c r="A183" s="119"/>
      <c r="B183" s="112"/>
      <c r="C183" s="6" t="s">
        <v>292</v>
      </c>
      <c r="D183" s="96" t="s">
        <v>603</v>
      </c>
      <c r="E183" s="96">
        <v>55001</v>
      </c>
      <c r="F183" s="97"/>
      <c r="G183" s="97"/>
      <c r="H183" s="99"/>
      <c r="I183" s="91"/>
      <c r="J183" s="84">
        <v>10.34</v>
      </c>
      <c r="K183" s="5">
        <v>5.9999999999999995E-4</v>
      </c>
    </row>
    <row r="184" spans="1:11" ht="15" customHeight="1" x14ac:dyDescent="0.3">
      <c r="A184" s="119"/>
      <c r="B184" s="112"/>
      <c r="C184" s="6" t="s">
        <v>293</v>
      </c>
      <c r="D184" s="96" t="s">
        <v>603</v>
      </c>
      <c r="E184" s="96">
        <v>54953</v>
      </c>
      <c r="F184" s="97"/>
      <c r="G184" s="97"/>
      <c r="H184" s="99"/>
      <c r="I184" s="91"/>
      <c r="J184" s="84">
        <v>10.34</v>
      </c>
      <c r="K184" s="5">
        <v>1.34E-2</v>
      </c>
    </row>
    <row r="185" spans="1:11" ht="15" customHeight="1" x14ac:dyDescent="0.3">
      <c r="A185" s="119"/>
      <c r="B185" s="112"/>
      <c r="C185" s="6" t="s">
        <v>294</v>
      </c>
      <c r="D185" s="96" t="s">
        <v>603</v>
      </c>
      <c r="E185" s="96">
        <v>54954</v>
      </c>
      <c r="F185" s="97"/>
      <c r="G185" s="97"/>
      <c r="H185" s="99"/>
      <c r="I185" s="91"/>
      <c r="J185" s="84">
        <v>5.43</v>
      </c>
      <c r="K185" s="5">
        <v>1.3100000000000001E-2</v>
      </c>
    </row>
    <row r="186" spans="1:11" ht="15" customHeight="1" x14ac:dyDescent="0.3">
      <c r="A186" s="119"/>
      <c r="B186" s="112"/>
      <c r="C186" s="6" t="s">
        <v>295</v>
      </c>
      <c r="D186" s="96" t="s">
        <v>603</v>
      </c>
      <c r="E186" s="96">
        <v>54966</v>
      </c>
      <c r="F186" s="97"/>
      <c r="G186" s="97"/>
      <c r="H186" s="99"/>
      <c r="I186" s="91"/>
      <c r="J186" s="84">
        <v>8.8699999999999992</v>
      </c>
      <c r="K186" s="5">
        <v>3.8100000000000002E-2</v>
      </c>
    </row>
    <row r="187" spans="1:11" ht="15" customHeight="1" x14ac:dyDescent="0.3">
      <c r="A187" s="119"/>
      <c r="B187" s="112"/>
      <c r="C187" s="6" t="s">
        <v>298</v>
      </c>
      <c r="D187" s="96" t="s">
        <v>603</v>
      </c>
      <c r="E187" s="96">
        <v>54961</v>
      </c>
      <c r="F187" s="97"/>
      <c r="G187" s="97"/>
      <c r="H187" s="99"/>
      <c r="I187" s="91"/>
      <c r="J187" s="84">
        <v>3.4</v>
      </c>
      <c r="K187" s="5">
        <v>3.2000000000000001E-2</v>
      </c>
    </row>
    <row r="188" spans="1:11" ht="15" customHeight="1" x14ac:dyDescent="0.3">
      <c r="A188" s="119"/>
      <c r="B188" s="112"/>
      <c r="C188" s="6" t="s">
        <v>300</v>
      </c>
      <c r="D188" s="96" t="s">
        <v>603</v>
      </c>
      <c r="E188" s="96">
        <v>54969</v>
      </c>
      <c r="F188" s="97"/>
      <c r="G188" s="97"/>
      <c r="H188" s="99"/>
      <c r="I188" s="91"/>
      <c r="J188" s="84">
        <v>7.54</v>
      </c>
      <c r="K188" s="5">
        <v>3.9699999999999999E-2</v>
      </c>
    </row>
    <row r="189" spans="1:11" ht="15" customHeight="1" x14ac:dyDescent="0.3">
      <c r="A189" s="119"/>
      <c r="B189" s="112"/>
      <c r="C189" s="6" t="s">
        <v>303</v>
      </c>
      <c r="D189" s="96" t="s">
        <v>603</v>
      </c>
      <c r="E189" s="96">
        <v>54967</v>
      </c>
      <c r="F189" s="97"/>
      <c r="G189" s="97"/>
      <c r="H189" s="99"/>
      <c r="I189" s="91"/>
      <c r="J189" s="84">
        <v>14.92</v>
      </c>
      <c r="K189" s="5">
        <v>1.32E-2</v>
      </c>
    </row>
    <row r="190" spans="1:11" ht="15" customHeight="1" x14ac:dyDescent="0.3">
      <c r="A190" s="119"/>
      <c r="B190" s="112"/>
      <c r="C190" s="6" t="s">
        <v>305</v>
      </c>
      <c r="D190" s="96" t="s">
        <v>603</v>
      </c>
      <c r="E190" s="96">
        <v>54942</v>
      </c>
      <c r="F190" s="97"/>
      <c r="G190" s="97"/>
      <c r="H190" s="99"/>
      <c r="I190" s="91"/>
      <c r="J190" s="84">
        <v>3.53</v>
      </c>
      <c r="K190" s="5">
        <v>3.7199999999999997E-2</v>
      </c>
    </row>
    <row r="191" spans="1:11" ht="15" customHeight="1" x14ac:dyDescent="0.3">
      <c r="A191" s="119"/>
      <c r="B191" s="112"/>
      <c r="C191" s="6" t="s">
        <v>306</v>
      </c>
      <c r="D191" s="96" t="s">
        <v>603</v>
      </c>
      <c r="E191" s="96">
        <v>52632</v>
      </c>
      <c r="F191" s="97"/>
      <c r="G191" s="98" t="s">
        <v>662</v>
      </c>
      <c r="H191" s="99">
        <v>9543694</v>
      </c>
      <c r="I191" s="91"/>
      <c r="J191" s="84">
        <v>18.22</v>
      </c>
      <c r="K191" s="5">
        <v>2.8E-3</v>
      </c>
    </row>
    <row r="192" spans="1:11" ht="15" customHeight="1" x14ac:dyDescent="0.3">
      <c r="A192" s="119"/>
      <c r="B192" s="112"/>
      <c r="C192" s="6" t="s">
        <v>307</v>
      </c>
      <c r="D192" s="96" t="s">
        <v>603</v>
      </c>
      <c r="E192" s="96">
        <v>52631</v>
      </c>
      <c r="F192" s="97"/>
      <c r="G192" s="97"/>
      <c r="H192" s="99"/>
      <c r="I192" s="91"/>
      <c r="J192" s="84">
        <v>4.76</v>
      </c>
      <c r="K192" s="5">
        <v>2.2800000000000001E-2</v>
      </c>
    </row>
    <row r="193" spans="1:11" ht="15" customHeight="1" x14ac:dyDescent="0.3">
      <c r="A193" s="119"/>
      <c r="B193" s="112"/>
      <c r="C193" s="6" t="s">
        <v>308</v>
      </c>
      <c r="D193" s="96" t="s">
        <v>603</v>
      </c>
      <c r="E193" s="96">
        <v>54991</v>
      </c>
      <c r="F193" s="97"/>
      <c r="G193" s="97"/>
      <c r="H193" s="99"/>
      <c r="I193" s="91"/>
      <c r="J193" s="84">
        <v>3.09</v>
      </c>
      <c r="K193" s="5">
        <v>1.4500000000000001E-2</v>
      </c>
    </row>
    <row r="194" spans="1:11" ht="15" customHeight="1" x14ac:dyDescent="0.3">
      <c r="A194" s="119"/>
      <c r="B194" s="112"/>
      <c r="C194" s="6" t="s">
        <v>309</v>
      </c>
      <c r="D194" s="96" t="s">
        <v>603</v>
      </c>
      <c r="E194" s="96">
        <v>54990</v>
      </c>
      <c r="F194" s="97"/>
      <c r="G194" s="97"/>
      <c r="H194" s="99"/>
      <c r="I194" s="91"/>
      <c r="J194" s="84">
        <v>4.01</v>
      </c>
      <c r="K194" s="5">
        <v>1.8E-3</v>
      </c>
    </row>
    <row r="195" spans="1:11" ht="15" customHeight="1" x14ac:dyDescent="0.3">
      <c r="A195" s="119"/>
      <c r="B195" s="112"/>
      <c r="C195" s="6" t="s">
        <v>312</v>
      </c>
      <c r="D195" s="96" t="s">
        <v>603</v>
      </c>
      <c r="E195" s="96">
        <v>54946</v>
      </c>
      <c r="F195" s="97"/>
      <c r="G195" s="97"/>
      <c r="H195" s="99"/>
      <c r="I195" s="91"/>
      <c r="J195" s="84">
        <v>4.07</v>
      </c>
      <c r="K195" s="5">
        <v>2.7099999999999999E-2</v>
      </c>
    </row>
    <row r="196" spans="1:11" ht="15" customHeight="1" x14ac:dyDescent="0.3">
      <c r="A196" s="119"/>
      <c r="B196" s="112"/>
      <c r="C196" s="6" t="s">
        <v>318</v>
      </c>
      <c r="D196" s="96" t="s">
        <v>603</v>
      </c>
      <c r="E196" s="96">
        <v>47153</v>
      </c>
      <c r="F196" s="97"/>
      <c r="G196" s="97"/>
      <c r="H196" s="99"/>
      <c r="I196" s="91"/>
      <c r="J196" s="84">
        <v>1.8</v>
      </c>
      <c r="K196" s="5">
        <v>4.7999999999999996E-3</v>
      </c>
    </row>
    <row r="197" spans="1:11" ht="15" customHeight="1" x14ac:dyDescent="0.3">
      <c r="A197" s="119"/>
      <c r="B197" s="112"/>
      <c r="C197" s="6" t="s">
        <v>320</v>
      </c>
      <c r="D197" s="96" t="s">
        <v>603</v>
      </c>
      <c r="E197" s="96">
        <v>48492</v>
      </c>
      <c r="F197" s="97"/>
      <c r="G197" s="97"/>
      <c r="H197" s="99"/>
      <c r="I197" s="91"/>
      <c r="J197" s="84">
        <v>1.71</v>
      </c>
      <c r="K197" s="5">
        <v>9.9000000000000008E-3</v>
      </c>
    </row>
    <row r="198" spans="1:11" ht="15" customHeight="1" x14ac:dyDescent="0.3">
      <c r="A198" s="119"/>
      <c r="B198" s="112"/>
      <c r="C198" s="6" t="s">
        <v>321</v>
      </c>
      <c r="D198" s="96" t="s">
        <v>603</v>
      </c>
      <c r="E198" s="96">
        <v>48490</v>
      </c>
      <c r="F198" s="97"/>
      <c r="G198" s="97"/>
      <c r="H198" s="99"/>
      <c r="I198" s="91"/>
      <c r="J198" s="84">
        <v>1.63</v>
      </c>
      <c r="K198" s="5">
        <v>4.1000000000000002E-2</v>
      </c>
    </row>
    <row r="199" spans="1:11" ht="15" customHeight="1" x14ac:dyDescent="0.3">
      <c r="A199" s="119"/>
      <c r="B199" s="112"/>
      <c r="C199" s="6" t="s">
        <v>322</v>
      </c>
      <c r="D199" s="96" t="s">
        <v>603</v>
      </c>
      <c r="E199" s="96">
        <v>52495</v>
      </c>
      <c r="F199" s="97"/>
      <c r="G199" s="97"/>
      <c r="H199" s="99"/>
      <c r="I199" s="91"/>
      <c r="J199" s="84">
        <v>2.2200000000000002</v>
      </c>
      <c r="K199" s="5">
        <v>8.3000000000000001E-3</v>
      </c>
    </row>
    <row r="200" spans="1:11" ht="15" customHeight="1" x14ac:dyDescent="0.3">
      <c r="A200" s="119"/>
      <c r="B200" s="112"/>
      <c r="C200" s="6" t="s">
        <v>323</v>
      </c>
      <c r="D200" s="96" t="s">
        <v>603</v>
      </c>
      <c r="E200" s="96">
        <v>52435</v>
      </c>
      <c r="F200" s="97"/>
      <c r="G200" s="97"/>
      <c r="H200" s="99"/>
      <c r="I200" s="91"/>
      <c r="J200" s="84">
        <v>2.15</v>
      </c>
      <c r="K200" s="5">
        <v>3.3999999999999998E-3</v>
      </c>
    </row>
    <row r="201" spans="1:11" ht="15" customHeight="1" x14ac:dyDescent="0.3">
      <c r="A201" s="119"/>
      <c r="B201" s="112"/>
      <c r="C201" s="6" t="s">
        <v>324</v>
      </c>
      <c r="D201" s="96" t="s">
        <v>603</v>
      </c>
      <c r="E201" s="96">
        <v>52436</v>
      </c>
      <c r="F201" s="97"/>
      <c r="G201" s="97"/>
      <c r="H201" s="99"/>
      <c r="I201" s="91"/>
      <c r="J201" s="84">
        <v>2.06</v>
      </c>
      <c r="K201" s="5">
        <v>4.0099999999999997E-2</v>
      </c>
    </row>
    <row r="202" spans="1:11" ht="15" customHeight="1" x14ac:dyDescent="0.3">
      <c r="A202" s="119"/>
      <c r="B202" s="112"/>
      <c r="C202" s="6" t="s">
        <v>325</v>
      </c>
      <c r="D202" s="96" t="s">
        <v>603</v>
      </c>
      <c r="E202" s="96">
        <v>52234</v>
      </c>
      <c r="F202" s="97"/>
      <c r="G202" s="97"/>
      <c r="H202" s="99"/>
      <c r="I202" s="91"/>
      <c r="J202" s="84">
        <v>2.98</v>
      </c>
      <c r="K202" s="5">
        <v>3.7699999999999997E-2</v>
      </c>
    </row>
    <row r="203" spans="1:11" ht="15" customHeight="1" x14ac:dyDescent="0.3">
      <c r="A203" s="119"/>
      <c r="B203" s="112"/>
      <c r="C203" s="6" t="s">
        <v>326</v>
      </c>
      <c r="D203" s="96" t="s">
        <v>603</v>
      </c>
      <c r="E203" s="96">
        <v>53013</v>
      </c>
      <c r="F203" s="97"/>
      <c r="G203" s="97"/>
      <c r="H203" s="99"/>
      <c r="I203" s="91"/>
      <c r="J203" s="84">
        <v>2.4700000000000002</v>
      </c>
      <c r="K203" s="5">
        <v>1.5599999999999999E-2</v>
      </c>
    </row>
    <row r="204" spans="1:11" ht="15" customHeight="1" x14ac:dyDescent="0.3">
      <c r="A204" s="119"/>
      <c r="B204" s="118"/>
      <c r="C204" s="6" t="s">
        <v>327</v>
      </c>
      <c r="D204" s="96" t="s">
        <v>603</v>
      </c>
      <c r="E204" s="96">
        <v>53010</v>
      </c>
      <c r="F204" s="97"/>
      <c r="G204" s="97"/>
      <c r="H204" s="99"/>
      <c r="I204" s="91"/>
      <c r="J204" s="84">
        <v>1.96</v>
      </c>
      <c r="K204" s="5">
        <v>1.6999999999999999E-3</v>
      </c>
    </row>
    <row r="205" spans="1:11" ht="15" customHeight="1" x14ac:dyDescent="0.3">
      <c r="A205" s="119"/>
      <c r="B205" s="29" t="s">
        <v>328</v>
      </c>
      <c r="C205" s="6" t="s">
        <v>331</v>
      </c>
      <c r="D205" s="96" t="s">
        <v>603</v>
      </c>
      <c r="E205" s="96">
        <v>33997</v>
      </c>
      <c r="F205" s="98" t="s">
        <v>663</v>
      </c>
      <c r="G205" s="98" t="s">
        <v>664</v>
      </c>
      <c r="H205" s="99">
        <v>173183</v>
      </c>
      <c r="I205" s="91"/>
      <c r="J205" s="84">
        <v>4.57</v>
      </c>
      <c r="K205" s="7">
        <v>1.6518E-6</v>
      </c>
    </row>
    <row r="206" spans="1:11" ht="15" customHeight="1" x14ac:dyDescent="0.3">
      <c r="A206" s="119"/>
      <c r="B206" s="114" t="s">
        <v>334</v>
      </c>
      <c r="C206" s="6" t="s">
        <v>335</v>
      </c>
      <c r="D206" s="96" t="s">
        <v>477</v>
      </c>
      <c r="E206" s="96">
        <v>22842</v>
      </c>
      <c r="F206" s="98" t="s">
        <v>665</v>
      </c>
      <c r="G206" s="98" t="s">
        <v>666</v>
      </c>
      <c r="H206" s="99">
        <v>221493</v>
      </c>
      <c r="I206" s="91"/>
      <c r="J206" s="84">
        <v>31.5</v>
      </c>
      <c r="K206" s="5">
        <v>8.8000000000000005E-3</v>
      </c>
    </row>
    <row r="207" spans="1:11" ht="15" customHeight="1" x14ac:dyDescent="0.3">
      <c r="A207" s="119"/>
      <c r="B207" s="116"/>
      <c r="C207" s="6" t="s">
        <v>336</v>
      </c>
      <c r="D207" s="96" t="s">
        <v>477</v>
      </c>
      <c r="E207" s="96">
        <v>31885</v>
      </c>
      <c r="F207" s="98" t="s">
        <v>667</v>
      </c>
      <c r="G207" s="98" t="s">
        <v>668</v>
      </c>
      <c r="H207" s="99">
        <v>5283853</v>
      </c>
      <c r="I207" s="91"/>
      <c r="J207" s="84">
        <v>17.34</v>
      </c>
      <c r="K207" s="5">
        <v>1.4E-3</v>
      </c>
    </row>
    <row r="208" spans="1:11" ht="15" customHeight="1" x14ac:dyDescent="0.3">
      <c r="A208" s="104"/>
      <c r="B208" s="31" t="s">
        <v>337</v>
      </c>
      <c r="C208" s="6" t="s">
        <v>338</v>
      </c>
      <c r="D208" s="96" t="s">
        <v>603</v>
      </c>
      <c r="E208" s="96">
        <v>52944</v>
      </c>
      <c r="F208" s="97"/>
      <c r="G208" s="97"/>
      <c r="H208" s="99">
        <v>151731</v>
      </c>
      <c r="I208" s="91"/>
      <c r="J208" s="84">
        <v>3.23</v>
      </c>
      <c r="K208" s="5">
        <v>4.7000000000000002E-3</v>
      </c>
    </row>
    <row r="209" spans="1:11" ht="15" customHeight="1" x14ac:dyDescent="0.3">
      <c r="A209" s="113" t="s">
        <v>339</v>
      </c>
      <c r="B209" s="111" t="s">
        <v>340</v>
      </c>
      <c r="C209" s="6" t="s">
        <v>341</v>
      </c>
      <c r="D209" s="96" t="s">
        <v>477</v>
      </c>
      <c r="E209" s="96">
        <v>1123</v>
      </c>
      <c r="F209" s="98" t="s">
        <v>669</v>
      </c>
      <c r="G209" s="98" t="s">
        <v>670</v>
      </c>
      <c r="H209" s="99">
        <v>6021</v>
      </c>
      <c r="I209" s="91"/>
      <c r="J209" s="84">
        <v>3.9</v>
      </c>
      <c r="K209" s="5">
        <v>8.0000000000000004E-4</v>
      </c>
    </row>
    <row r="210" spans="1:11" ht="15" customHeight="1" x14ac:dyDescent="0.3">
      <c r="A210" s="113"/>
      <c r="B210" s="112"/>
      <c r="C210" s="6" t="s">
        <v>343</v>
      </c>
      <c r="D210" s="96" t="s">
        <v>477</v>
      </c>
      <c r="E210" s="96">
        <v>3127</v>
      </c>
      <c r="F210" s="98" t="s">
        <v>671</v>
      </c>
      <c r="G210" s="98" t="s">
        <v>672</v>
      </c>
      <c r="H210" s="99">
        <v>790</v>
      </c>
      <c r="I210" s="91"/>
      <c r="J210" s="84">
        <v>6.3</v>
      </c>
      <c r="K210" s="5">
        <v>2.9999999999999997E-4</v>
      </c>
    </row>
    <row r="211" spans="1:11" ht="15" customHeight="1" x14ac:dyDescent="0.3">
      <c r="A211" s="113"/>
      <c r="B211" s="112"/>
      <c r="C211" s="6" t="s">
        <v>344</v>
      </c>
      <c r="D211" s="96" t="s">
        <v>477</v>
      </c>
      <c r="E211" s="96">
        <v>3147</v>
      </c>
      <c r="F211" s="98" t="s">
        <v>673</v>
      </c>
      <c r="G211" s="98" t="s">
        <v>674</v>
      </c>
      <c r="H211" s="99">
        <v>1188</v>
      </c>
      <c r="I211" s="91"/>
      <c r="J211" s="84">
        <v>2.63</v>
      </c>
      <c r="K211" s="5">
        <v>8.2000000000000007E-3</v>
      </c>
    </row>
    <row r="212" spans="1:11" ht="15" customHeight="1" x14ac:dyDescent="0.3">
      <c r="A212" s="113"/>
      <c r="B212" s="112"/>
      <c r="C212" s="6" t="s">
        <v>346</v>
      </c>
      <c r="D212" s="96" t="s">
        <v>477</v>
      </c>
      <c r="E212" s="96">
        <v>15076</v>
      </c>
      <c r="F212" s="98" t="s">
        <v>675</v>
      </c>
      <c r="G212" s="98" t="s">
        <v>676</v>
      </c>
      <c r="H212" s="99">
        <v>65058</v>
      </c>
      <c r="I212" s="91"/>
      <c r="J212" s="84">
        <v>1.95</v>
      </c>
      <c r="K212" s="5">
        <v>3.09E-2</v>
      </c>
    </row>
    <row r="213" spans="1:11" ht="15" customHeight="1" x14ac:dyDescent="0.3">
      <c r="A213" s="113"/>
      <c r="B213" s="112"/>
      <c r="C213" s="6" t="s">
        <v>347</v>
      </c>
      <c r="D213" s="96" t="s">
        <v>477</v>
      </c>
      <c r="E213" s="96">
        <v>1604</v>
      </c>
      <c r="F213" s="98" t="s">
        <v>677</v>
      </c>
      <c r="G213" s="98" t="s">
        <v>678</v>
      </c>
      <c r="H213" s="99">
        <v>1175</v>
      </c>
      <c r="I213" s="91"/>
      <c r="J213" s="85">
        <v>0.36</v>
      </c>
      <c r="K213" s="5">
        <v>5.5999999999999999E-3</v>
      </c>
    </row>
    <row r="214" spans="1:11" ht="15" customHeight="1" x14ac:dyDescent="0.3">
      <c r="A214" s="113"/>
      <c r="B214" s="114" t="s">
        <v>445</v>
      </c>
      <c r="C214" s="6" t="s">
        <v>350</v>
      </c>
      <c r="D214" s="96" t="s">
        <v>477</v>
      </c>
      <c r="E214" s="96">
        <v>37467</v>
      </c>
      <c r="F214" s="98" t="s">
        <v>679</v>
      </c>
      <c r="G214" s="98" t="s">
        <v>680</v>
      </c>
      <c r="H214" s="99">
        <v>2024</v>
      </c>
      <c r="I214" s="91"/>
      <c r="J214" s="85">
        <v>0.23</v>
      </c>
      <c r="K214" s="5">
        <v>7.9000000000000008E-3</v>
      </c>
    </row>
    <row r="215" spans="1:11" ht="15" customHeight="1" x14ac:dyDescent="0.3">
      <c r="A215" s="113"/>
      <c r="B215" s="115"/>
      <c r="C215" s="6" t="s">
        <v>351</v>
      </c>
      <c r="D215" s="96" t="s">
        <v>458</v>
      </c>
      <c r="E215" s="96">
        <v>554</v>
      </c>
      <c r="F215" s="98" t="s">
        <v>681</v>
      </c>
      <c r="G215" s="98" t="s">
        <v>682</v>
      </c>
      <c r="H215" s="99">
        <v>190</v>
      </c>
      <c r="I215" s="91"/>
      <c r="J215" s="84">
        <v>3.59</v>
      </c>
      <c r="K215" s="5">
        <v>2.3E-2</v>
      </c>
    </row>
    <row r="216" spans="1:11" ht="15" customHeight="1" x14ac:dyDescent="0.3">
      <c r="A216" s="113"/>
      <c r="B216" s="115"/>
      <c r="C216" s="6" t="s">
        <v>352</v>
      </c>
      <c r="D216" s="96" t="s">
        <v>458</v>
      </c>
      <c r="E216" s="96">
        <v>15650</v>
      </c>
      <c r="F216" s="98" t="s">
        <v>683</v>
      </c>
      <c r="G216" s="98" t="s">
        <v>684</v>
      </c>
      <c r="H216" s="99">
        <v>27476</v>
      </c>
      <c r="I216" s="91"/>
      <c r="J216" s="84">
        <v>2.2200000000000002</v>
      </c>
      <c r="K216" s="5">
        <v>1.4200000000000001E-2</v>
      </c>
    </row>
    <row r="217" spans="1:11" ht="15" customHeight="1" x14ac:dyDescent="0.3">
      <c r="A217" s="113"/>
      <c r="B217" s="115"/>
      <c r="C217" s="6" t="s">
        <v>353</v>
      </c>
      <c r="D217" s="96" t="s">
        <v>458</v>
      </c>
      <c r="E217" s="96">
        <v>37114</v>
      </c>
      <c r="F217" s="97"/>
      <c r="G217" s="98" t="s">
        <v>685</v>
      </c>
      <c r="H217" s="99">
        <v>102175</v>
      </c>
      <c r="I217" s="91"/>
      <c r="J217" s="84">
        <v>2.78</v>
      </c>
      <c r="K217" s="5">
        <v>4.1000000000000003E-3</v>
      </c>
    </row>
    <row r="218" spans="1:11" ht="15" customHeight="1" x14ac:dyDescent="0.3">
      <c r="A218" s="113"/>
      <c r="B218" s="115"/>
      <c r="C218" s="6" t="s">
        <v>355</v>
      </c>
      <c r="D218" s="96" t="s">
        <v>477</v>
      </c>
      <c r="E218" s="96">
        <v>46333</v>
      </c>
      <c r="F218" s="98" t="s">
        <v>686</v>
      </c>
      <c r="G218" s="98" t="s">
        <v>687</v>
      </c>
      <c r="H218" s="99">
        <v>12599</v>
      </c>
      <c r="I218" s="91"/>
      <c r="J218" s="85">
        <v>0.13</v>
      </c>
      <c r="K218" s="5">
        <v>1.46E-2</v>
      </c>
    </row>
    <row r="219" spans="1:11" ht="15" customHeight="1" x14ac:dyDescent="0.3">
      <c r="A219" s="113"/>
      <c r="B219" s="116"/>
      <c r="C219" s="6" t="s">
        <v>356</v>
      </c>
      <c r="D219" s="96" t="s">
        <v>477</v>
      </c>
      <c r="E219" s="96">
        <v>48130</v>
      </c>
      <c r="F219" s="97"/>
      <c r="G219" s="98" t="s">
        <v>688</v>
      </c>
      <c r="H219" s="99"/>
      <c r="I219" s="91"/>
      <c r="J219" s="84">
        <v>2.62</v>
      </c>
      <c r="K219" s="5">
        <v>1.7899999999999999E-2</v>
      </c>
    </row>
    <row r="220" spans="1:11" ht="15" customHeight="1" x14ac:dyDescent="0.3">
      <c r="A220" s="113"/>
      <c r="B220" s="112" t="s">
        <v>446</v>
      </c>
      <c r="C220" s="6" t="s">
        <v>357</v>
      </c>
      <c r="D220" s="96" t="s">
        <v>477</v>
      </c>
      <c r="E220" s="96">
        <v>37139</v>
      </c>
      <c r="F220" s="98" t="s">
        <v>689</v>
      </c>
      <c r="G220" s="98" t="s">
        <v>690</v>
      </c>
      <c r="H220" s="99">
        <v>92823</v>
      </c>
      <c r="I220" s="91"/>
      <c r="J220" s="85">
        <v>0.16</v>
      </c>
      <c r="K220" s="5">
        <v>8.0000000000000004E-4</v>
      </c>
    </row>
    <row r="221" spans="1:11" ht="15" customHeight="1" x14ac:dyDescent="0.3">
      <c r="A221" s="113"/>
      <c r="B221" s="112"/>
      <c r="C221" s="6" t="s">
        <v>358</v>
      </c>
      <c r="D221" s="96" t="s">
        <v>458</v>
      </c>
      <c r="E221" s="96">
        <v>1573</v>
      </c>
      <c r="F221" s="98" t="s">
        <v>691</v>
      </c>
      <c r="G221" s="98" t="s">
        <v>692</v>
      </c>
      <c r="H221" s="99">
        <v>6802</v>
      </c>
      <c r="I221" s="91"/>
      <c r="J221" s="84">
        <v>6.56</v>
      </c>
      <c r="K221" s="5">
        <v>2.0999999999999999E-3</v>
      </c>
    </row>
    <row r="222" spans="1:11" ht="15" customHeight="1" x14ac:dyDescent="0.3">
      <c r="A222" s="113"/>
      <c r="B222" s="112"/>
      <c r="C222" s="6" t="s">
        <v>360</v>
      </c>
      <c r="D222" s="96" t="s">
        <v>477</v>
      </c>
      <c r="E222" s="96">
        <v>1411</v>
      </c>
      <c r="F222" s="98" t="s">
        <v>693</v>
      </c>
      <c r="G222" s="98" t="s">
        <v>694</v>
      </c>
      <c r="H222" s="99">
        <v>187790</v>
      </c>
      <c r="I222" s="91"/>
      <c r="J222" s="84">
        <v>3.08</v>
      </c>
      <c r="K222" s="5">
        <v>2.1600000000000001E-2</v>
      </c>
    </row>
    <row r="223" spans="1:11" ht="15" customHeight="1" x14ac:dyDescent="0.3">
      <c r="A223" s="113"/>
      <c r="B223" s="112"/>
      <c r="C223" s="6" t="s">
        <v>361</v>
      </c>
      <c r="D223" s="96" t="s">
        <v>477</v>
      </c>
      <c r="E223" s="96">
        <v>52442</v>
      </c>
      <c r="F223" s="97"/>
      <c r="G223" s="97"/>
      <c r="H223" s="99">
        <v>444571</v>
      </c>
      <c r="I223" s="91"/>
      <c r="J223" s="85">
        <v>0.02</v>
      </c>
      <c r="K223" s="5">
        <v>6.7999999999999996E-3</v>
      </c>
    </row>
    <row r="224" spans="1:11" ht="15" customHeight="1" x14ac:dyDescent="0.3">
      <c r="A224" s="113"/>
      <c r="B224" s="114" t="s">
        <v>447</v>
      </c>
      <c r="C224" s="6" t="s">
        <v>363</v>
      </c>
      <c r="D224" s="96" t="s">
        <v>477</v>
      </c>
      <c r="E224" s="96">
        <v>606</v>
      </c>
      <c r="F224" s="98" t="s">
        <v>695</v>
      </c>
      <c r="G224" s="98" t="s">
        <v>696</v>
      </c>
      <c r="H224" s="99">
        <v>6029</v>
      </c>
      <c r="I224" s="91"/>
      <c r="J224" s="84">
        <v>2.19</v>
      </c>
      <c r="K224" s="5">
        <v>2.5999999999999999E-3</v>
      </c>
    </row>
    <row r="225" spans="1:11" ht="15" customHeight="1" x14ac:dyDescent="0.3">
      <c r="A225" s="113"/>
      <c r="B225" s="115"/>
      <c r="C225" s="6" t="s">
        <v>364</v>
      </c>
      <c r="D225" s="96" t="s">
        <v>477</v>
      </c>
      <c r="E225" s="96">
        <v>35136</v>
      </c>
      <c r="F225" s="97"/>
      <c r="G225" s="98" t="s">
        <v>697</v>
      </c>
      <c r="H225" s="99">
        <v>445408</v>
      </c>
      <c r="I225" s="91"/>
      <c r="J225" s="85">
        <v>0.2</v>
      </c>
      <c r="K225" s="5">
        <v>1.24E-2</v>
      </c>
    </row>
    <row r="226" spans="1:11" ht="15" customHeight="1" x14ac:dyDescent="0.3">
      <c r="A226" s="113"/>
      <c r="B226" s="116"/>
      <c r="C226" s="6" t="s">
        <v>365</v>
      </c>
      <c r="D226" s="96" t="s">
        <v>477</v>
      </c>
      <c r="E226" s="96">
        <v>1559</v>
      </c>
      <c r="F226" s="98" t="s">
        <v>698</v>
      </c>
      <c r="G226" s="98" t="s">
        <v>699</v>
      </c>
      <c r="H226" s="99">
        <v>649</v>
      </c>
      <c r="I226" s="91"/>
      <c r="J226" s="84">
        <v>13.31</v>
      </c>
      <c r="K226" s="5">
        <v>5.0000000000000001E-4</v>
      </c>
    </row>
    <row r="227" spans="1:11" ht="15" customHeight="1" x14ac:dyDescent="0.3">
      <c r="A227" s="113"/>
      <c r="B227" s="112" t="s">
        <v>448</v>
      </c>
      <c r="C227" s="6" t="s">
        <v>366</v>
      </c>
      <c r="D227" s="96" t="s">
        <v>458</v>
      </c>
      <c r="E227" s="96">
        <v>533</v>
      </c>
      <c r="F227" s="98" t="s">
        <v>700</v>
      </c>
      <c r="G227" s="98" t="s">
        <v>701</v>
      </c>
      <c r="H227" s="99">
        <v>13945</v>
      </c>
      <c r="I227" s="91"/>
      <c r="J227" s="85">
        <v>0.23</v>
      </c>
      <c r="K227" s="5">
        <v>2.7900000000000001E-2</v>
      </c>
    </row>
    <row r="228" spans="1:11" ht="15" customHeight="1" x14ac:dyDescent="0.3">
      <c r="A228" s="113"/>
      <c r="B228" s="118"/>
      <c r="C228" s="6" t="s">
        <v>368</v>
      </c>
      <c r="D228" s="96" t="s">
        <v>458</v>
      </c>
      <c r="E228" s="96">
        <v>38159</v>
      </c>
      <c r="F228" s="98" t="s">
        <v>702</v>
      </c>
      <c r="G228" s="98" t="s">
        <v>703</v>
      </c>
      <c r="H228" s="99">
        <v>440055</v>
      </c>
      <c r="I228" s="91"/>
      <c r="J228" s="85">
        <v>0.25</v>
      </c>
      <c r="K228" s="5">
        <v>3.5999999999999997E-2</v>
      </c>
    </row>
    <row r="229" spans="1:11" ht="15" customHeight="1" x14ac:dyDescent="0.3">
      <c r="A229" s="113"/>
      <c r="B229" s="29" t="s">
        <v>449</v>
      </c>
      <c r="C229" s="6" t="s">
        <v>369</v>
      </c>
      <c r="D229" s="96" t="s">
        <v>477</v>
      </c>
      <c r="E229" s="96">
        <v>604</v>
      </c>
      <c r="F229" s="98" t="s">
        <v>704</v>
      </c>
      <c r="G229" s="98" t="s">
        <v>705</v>
      </c>
      <c r="H229" s="99">
        <v>1135</v>
      </c>
      <c r="I229" s="91"/>
      <c r="J229" s="85">
        <v>0.12</v>
      </c>
      <c r="K229" s="5">
        <v>2.2100000000000002E-2</v>
      </c>
    </row>
    <row r="230" spans="1:11" ht="15" customHeight="1" x14ac:dyDescent="0.3">
      <c r="A230" s="113"/>
      <c r="B230" s="112" t="s">
        <v>450</v>
      </c>
      <c r="C230" s="6" t="s">
        <v>370</v>
      </c>
      <c r="D230" s="96" t="s">
        <v>458</v>
      </c>
      <c r="E230" s="96">
        <v>33471</v>
      </c>
      <c r="F230" s="98" t="s">
        <v>706</v>
      </c>
      <c r="G230" s="98" t="s">
        <v>707</v>
      </c>
      <c r="H230" s="99">
        <v>161234</v>
      </c>
      <c r="I230" s="91"/>
      <c r="J230" s="84">
        <v>5.87</v>
      </c>
      <c r="K230" s="5">
        <v>2.3800000000000002E-2</v>
      </c>
    </row>
    <row r="231" spans="1:11" ht="15" customHeight="1" x14ac:dyDescent="0.3">
      <c r="A231" s="113"/>
      <c r="B231" s="112"/>
      <c r="C231" s="6" t="s">
        <v>371</v>
      </c>
      <c r="D231" s="96" t="s">
        <v>458</v>
      </c>
      <c r="E231" s="96">
        <v>594</v>
      </c>
      <c r="F231" s="98" t="s">
        <v>708</v>
      </c>
      <c r="G231" s="98" t="s">
        <v>709</v>
      </c>
      <c r="H231" s="99">
        <v>936</v>
      </c>
      <c r="I231" s="91"/>
      <c r="J231" s="84">
        <v>1.57</v>
      </c>
      <c r="K231" s="5">
        <v>8.6E-3</v>
      </c>
    </row>
    <row r="232" spans="1:11" ht="15" customHeight="1" x14ac:dyDescent="0.3">
      <c r="A232" s="113"/>
      <c r="B232" s="112"/>
      <c r="C232" s="6" t="s">
        <v>372</v>
      </c>
      <c r="D232" s="96" t="s">
        <v>477</v>
      </c>
      <c r="E232" s="96">
        <v>5278</v>
      </c>
      <c r="F232" s="98" t="s">
        <v>710</v>
      </c>
      <c r="G232" s="98" t="s">
        <v>711</v>
      </c>
      <c r="H232" s="99">
        <v>5893</v>
      </c>
      <c r="I232" s="91"/>
      <c r="J232" s="84">
        <v>2.66</v>
      </c>
      <c r="K232" s="5">
        <v>2.2000000000000001E-3</v>
      </c>
    </row>
    <row r="233" spans="1:11" ht="15" customHeight="1" x14ac:dyDescent="0.3">
      <c r="A233" s="113"/>
      <c r="B233" s="112"/>
      <c r="C233" s="6" t="s">
        <v>373</v>
      </c>
      <c r="D233" s="96" t="s">
        <v>458</v>
      </c>
      <c r="E233" s="96">
        <v>32401</v>
      </c>
      <c r="F233" s="98" t="s">
        <v>712</v>
      </c>
      <c r="G233" s="98" t="s">
        <v>713</v>
      </c>
      <c r="H233" s="99">
        <v>5570</v>
      </c>
      <c r="I233" s="91"/>
      <c r="J233" s="84">
        <v>3.06</v>
      </c>
      <c r="K233" s="5">
        <v>6.6E-3</v>
      </c>
    </row>
    <row r="234" spans="1:11" ht="15" customHeight="1" x14ac:dyDescent="0.3">
      <c r="A234" s="113"/>
      <c r="B234" s="111" t="s">
        <v>374</v>
      </c>
      <c r="C234" s="6" t="s">
        <v>375</v>
      </c>
      <c r="D234" s="96" t="s">
        <v>458</v>
      </c>
      <c r="E234" s="96">
        <v>1827</v>
      </c>
      <c r="F234" s="98" t="s">
        <v>714</v>
      </c>
      <c r="G234" s="98" t="s">
        <v>715</v>
      </c>
      <c r="H234" s="99">
        <v>493570</v>
      </c>
      <c r="I234" s="91"/>
      <c r="J234" s="84">
        <v>2.19</v>
      </c>
      <c r="K234" s="5">
        <v>3.44E-2</v>
      </c>
    </row>
    <row r="235" spans="1:11" ht="15" customHeight="1" x14ac:dyDescent="0.3">
      <c r="A235" s="113"/>
      <c r="B235" s="112"/>
      <c r="C235" s="6" t="s">
        <v>376</v>
      </c>
      <c r="D235" s="96" t="s">
        <v>477</v>
      </c>
      <c r="E235" s="96">
        <v>2134</v>
      </c>
      <c r="F235" s="98" t="s">
        <v>716</v>
      </c>
      <c r="G235" s="98" t="s">
        <v>717</v>
      </c>
      <c r="H235" s="99">
        <v>643975</v>
      </c>
      <c r="I235" s="91"/>
      <c r="J235" s="84">
        <v>2.0699999999999998</v>
      </c>
      <c r="K235" s="5">
        <v>7.6E-3</v>
      </c>
    </row>
    <row r="236" spans="1:11" ht="15" customHeight="1" x14ac:dyDescent="0.3">
      <c r="A236" s="113"/>
      <c r="B236" s="111" t="s">
        <v>377</v>
      </c>
      <c r="C236" s="6" t="s">
        <v>378</v>
      </c>
      <c r="D236" s="96" t="s">
        <v>458</v>
      </c>
      <c r="E236" s="96">
        <v>32354</v>
      </c>
      <c r="F236" s="98" t="s">
        <v>718</v>
      </c>
      <c r="G236" s="98" t="s">
        <v>719</v>
      </c>
      <c r="H236" s="99"/>
      <c r="I236" s="91"/>
      <c r="J236" s="84">
        <v>3.18</v>
      </c>
      <c r="K236" s="5">
        <v>1.0999999999999999E-2</v>
      </c>
    </row>
    <row r="237" spans="1:11" ht="15" customHeight="1" x14ac:dyDescent="0.3">
      <c r="A237" s="113"/>
      <c r="B237" s="112"/>
      <c r="C237" s="6" t="s">
        <v>379</v>
      </c>
      <c r="D237" s="96" t="s">
        <v>477</v>
      </c>
      <c r="E237" s="96">
        <v>20694</v>
      </c>
      <c r="F237" s="98" t="s">
        <v>720</v>
      </c>
      <c r="G237" s="98" t="s">
        <v>721</v>
      </c>
      <c r="H237" s="99">
        <v>971</v>
      </c>
      <c r="I237" s="91"/>
      <c r="J237" s="85">
        <v>0.47</v>
      </c>
      <c r="K237" s="5">
        <v>1.6000000000000001E-3</v>
      </c>
    </row>
    <row r="238" spans="1:11" ht="15" customHeight="1" x14ac:dyDescent="0.3">
      <c r="A238" s="113"/>
      <c r="B238" s="31"/>
      <c r="C238" s="6" t="s">
        <v>380</v>
      </c>
      <c r="D238" s="96" t="s">
        <v>603</v>
      </c>
      <c r="E238" s="96">
        <v>52473</v>
      </c>
      <c r="F238" s="97"/>
      <c r="G238" s="97"/>
      <c r="H238" s="99"/>
      <c r="I238" s="91"/>
      <c r="J238" s="85">
        <v>0.26</v>
      </c>
      <c r="K238" s="5">
        <v>8.9999999999999998E-4</v>
      </c>
    </row>
    <row r="239" spans="1:11" ht="15" customHeight="1" x14ac:dyDescent="0.3">
      <c r="A239" s="113"/>
      <c r="B239" s="31" t="s">
        <v>381</v>
      </c>
      <c r="C239" s="6" t="s">
        <v>382</v>
      </c>
      <c r="D239" s="96" t="s">
        <v>477</v>
      </c>
      <c r="E239" s="96">
        <v>18330</v>
      </c>
      <c r="F239" s="98" t="s">
        <v>722</v>
      </c>
      <c r="G239" s="98" t="s">
        <v>723</v>
      </c>
      <c r="H239" s="99">
        <v>146</v>
      </c>
      <c r="I239" s="91"/>
      <c r="J239" s="84">
        <v>2.91</v>
      </c>
      <c r="K239" s="5">
        <v>3.56E-2</v>
      </c>
    </row>
    <row r="240" spans="1:11" ht="15" customHeight="1" x14ac:dyDescent="0.3">
      <c r="A240" s="113"/>
      <c r="B240" s="30" t="s">
        <v>383</v>
      </c>
      <c r="C240" s="6" t="s">
        <v>384</v>
      </c>
      <c r="D240" s="96" t="s">
        <v>603</v>
      </c>
      <c r="E240" s="96">
        <v>41754</v>
      </c>
      <c r="F240" s="98" t="s">
        <v>724</v>
      </c>
      <c r="G240" s="98" t="s">
        <v>725</v>
      </c>
      <c r="H240" s="99">
        <v>26945</v>
      </c>
      <c r="I240" s="91"/>
      <c r="J240" s="85">
        <v>0.36</v>
      </c>
      <c r="K240" s="5">
        <v>3.0000000000000001E-3</v>
      </c>
    </row>
    <row r="241" spans="1:11" ht="15" customHeight="1" x14ac:dyDescent="0.3">
      <c r="A241" s="113"/>
      <c r="B241" s="111" t="s">
        <v>385</v>
      </c>
      <c r="C241" s="6" t="s">
        <v>386</v>
      </c>
      <c r="D241" s="96" t="s">
        <v>458</v>
      </c>
      <c r="E241" s="96">
        <v>5341</v>
      </c>
      <c r="F241" s="98" t="s">
        <v>726</v>
      </c>
      <c r="G241" s="98" t="s">
        <v>727</v>
      </c>
      <c r="H241" s="99">
        <v>1130</v>
      </c>
      <c r="I241" s="91"/>
      <c r="J241" s="84">
        <v>3.03</v>
      </c>
      <c r="K241" s="5">
        <v>1.4E-3</v>
      </c>
    </row>
    <row r="242" spans="1:11" ht="15" customHeight="1" x14ac:dyDescent="0.3">
      <c r="A242" s="113"/>
      <c r="B242" s="118"/>
      <c r="C242" s="6" t="s">
        <v>387</v>
      </c>
      <c r="D242" s="96" t="s">
        <v>458</v>
      </c>
      <c r="E242" s="96">
        <v>15798</v>
      </c>
      <c r="F242" s="98" t="s">
        <v>728</v>
      </c>
      <c r="G242" s="98" t="s">
        <v>729</v>
      </c>
      <c r="H242" s="99">
        <v>3382778</v>
      </c>
      <c r="I242" s="91"/>
      <c r="J242" s="84">
        <v>2.5</v>
      </c>
      <c r="K242" s="5">
        <v>1.04E-2</v>
      </c>
    </row>
    <row r="243" spans="1:11" ht="15" customHeight="1" x14ac:dyDescent="0.3">
      <c r="A243" s="113"/>
      <c r="B243" s="112" t="s">
        <v>451</v>
      </c>
      <c r="C243" s="6" t="s">
        <v>388</v>
      </c>
      <c r="D243" s="96" t="s">
        <v>458</v>
      </c>
      <c r="E243" s="96">
        <v>3138</v>
      </c>
      <c r="F243" s="98" t="s">
        <v>730</v>
      </c>
      <c r="G243" s="98" t="s">
        <v>731</v>
      </c>
      <c r="H243" s="99">
        <v>1053</v>
      </c>
      <c r="I243" s="91"/>
      <c r="J243" s="84">
        <v>2.54</v>
      </c>
      <c r="K243" s="5">
        <v>1.6999999999999999E-3</v>
      </c>
    </row>
    <row r="244" spans="1:11" ht="15" customHeight="1" x14ac:dyDescent="0.3">
      <c r="A244" s="113"/>
      <c r="B244" s="112"/>
      <c r="C244" s="6" t="s">
        <v>389</v>
      </c>
      <c r="D244" s="96" t="s">
        <v>458</v>
      </c>
      <c r="E244" s="96">
        <v>1651</v>
      </c>
      <c r="F244" s="98" t="s">
        <v>732</v>
      </c>
      <c r="G244" s="98" t="s">
        <v>733</v>
      </c>
      <c r="H244" s="99">
        <v>1050</v>
      </c>
      <c r="I244" s="91"/>
      <c r="J244" s="84">
        <v>2.65</v>
      </c>
      <c r="K244" s="5">
        <v>3.7000000000000002E-3</v>
      </c>
    </row>
    <row r="245" spans="1:11" ht="15" customHeight="1" x14ac:dyDescent="0.3">
      <c r="A245" s="113" t="s">
        <v>390</v>
      </c>
      <c r="B245" s="111" t="s">
        <v>391</v>
      </c>
      <c r="C245" s="6" t="s">
        <v>392</v>
      </c>
      <c r="D245" s="96" t="s">
        <v>477</v>
      </c>
      <c r="E245" s="96">
        <v>15753</v>
      </c>
      <c r="F245" s="98" t="s">
        <v>734</v>
      </c>
      <c r="G245" s="98" t="s">
        <v>735</v>
      </c>
      <c r="H245" s="99">
        <v>464</v>
      </c>
      <c r="I245" s="91"/>
      <c r="J245" s="84">
        <v>19.48</v>
      </c>
      <c r="K245" s="5">
        <v>1.32E-2</v>
      </c>
    </row>
    <row r="246" spans="1:11" ht="15" customHeight="1" x14ac:dyDescent="0.3">
      <c r="A246" s="113"/>
      <c r="B246" s="112"/>
      <c r="C246" s="6" t="s">
        <v>393</v>
      </c>
      <c r="D246" s="96" t="s">
        <v>477</v>
      </c>
      <c r="E246" s="96">
        <v>35527</v>
      </c>
      <c r="F246" s="97"/>
      <c r="G246" s="98" t="s">
        <v>736</v>
      </c>
      <c r="H246" s="99">
        <v>151012</v>
      </c>
      <c r="I246" s="91"/>
      <c r="J246" s="84">
        <v>10.73</v>
      </c>
      <c r="K246" s="5">
        <v>4.6300000000000001E-2</v>
      </c>
    </row>
    <row r="247" spans="1:11" ht="15" customHeight="1" x14ac:dyDescent="0.3">
      <c r="A247" s="113"/>
      <c r="B247" s="112"/>
      <c r="C247" s="6" t="s">
        <v>394</v>
      </c>
      <c r="D247" s="96" t="s">
        <v>477</v>
      </c>
      <c r="E247" s="96">
        <v>35320</v>
      </c>
      <c r="F247" s="98" t="s">
        <v>737</v>
      </c>
      <c r="G247" s="98" t="s">
        <v>738</v>
      </c>
      <c r="H247" s="99">
        <v>3083879</v>
      </c>
      <c r="I247" s="91"/>
      <c r="J247" s="84">
        <v>29.5</v>
      </c>
      <c r="K247" s="5">
        <v>1.8800000000000001E-2</v>
      </c>
    </row>
    <row r="248" spans="1:11" ht="15" customHeight="1" x14ac:dyDescent="0.3">
      <c r="A248" s="113"/>
      <c r="B248" s="111" t="s">
        <v>395</v>
      </c>
      <c r="C248" s="6" t="s">
        <v>396</v>
      </c>
      <c r="D248" s="96" t="s">
        <v>466</v>
      </c>
      <c r="E248" s="96">
        <v>38276</v>
      </c>
      <c r="F248" s="98" t="s">
        <v>739</v>
      </c>
      <c r="G248" s="98" t="s">
        <v>740</v>
      </c>
      <c r="H248" s="99">
        <v>677</v>
      </c>
      <c r="I248" s="91"/>
      <c r="J248" s="84">
        <v>2.56</v>
      </c>
      <c r="K248" s="5">
        <v>3.7400000000000003E-2</v>
      </c>
    </row>
    <row r="249" spans="1:11" ht="15" customHeight="1" x14ac:dyDescent="0.3">
      <c r="A249" s="113"/>
      <c r="B249" s="112"/>
      <c r="C249" s="6" t="s">
        <v>397</v>
      </c>
      <c r="D249" s="96" t="s">
        <v>466</v>
      </c>
      <c r="E249" s="96">
        <v>587</v>
      </c>
      <c r="F249" s="98" t="s">
        <v>741</v>
      </c>
      <c r="G249" s="98" t="s">
        <v>742</v>
      </c>
      <c r="H249" s="99">
        <v>10690</v>
      </c>
      <c r="I249" s="91"/>
      <c r="J249" s="84">
        <v>3.52</v>
      </c>
      <c r="K249" s="5">
        <v>3.3399999999999999E-2</v>
      </c>
    </row>
    <row r="250" spans="1:11" ht="15" customHeight="1" x14ac:dyDescent="0.3">
      <c r="A250" s="113"/>
      <c r="B250" s="112"/>
      <c r="C250" s="6" t="s">
        <v>398</v>
      </c>
      <c r="D250" s="96" t="s">
        <v>466</v>
      </c>
      <c r="E250" s="96">
        <v>20699</v>
      </c>
      <c r="F250" s="98" t="s">
        <v>743</v>
      </c>
      <c r="G250" s="98" t="s">
        <v>744</v>
      </c>
      <c r="H250" s="99">
        <v>222285</v>
      </c>
      <c r="I250" s="91"/>
      <c r="J250" s="84">
        <v>2.1</v>
      </c>
      <c r="K250" s="5">
        <v>1.9800000000000002E-2</v>
      </c>
    </row>
    <row r="251" spans="1:11" ht="15" customHeight="1" x14ac:dyDescent="0.3">
      <c r="A251" s="113"/>
      <c r="B251" s="112"/>
      <c r="C251" s="6" t="s">
        <v>399</v>
      </c>
      <c r="D251" s="96" t="s">
        <v>466</v>
      </c>
      <c r="E251" s="96">
        <v>18335</v>
      </c>
      <c r="F251" s="98" t="s">
        <v>745</v>
      </c>
      <c r="G251" s="98" t="s">
        <v>746</v>
      </c>
      <c r="H251" s="99">
        <v>6508</v>
      </c>
      <c r="I251" s="91"/>
      <c r="J251" s="84">
        <v>158.21</v>
      </c>
      <c r="K251" s="5">
        <v>7.4000000000000003E-3</v>
      </c>
    </row>
    <row r="252" spans="1:11" ht="15" customHeight="1" x14ac:dyDescent="0.3">
      <c r="A252" s="113"/>
      <c r="B252" s="112"/>
      <c r="C252" s="6" t="s">
        <v>400</v>
      </c>
      <c r="D252" s="96" t="s">
        <v>458</v>
      </c>
      <c r="E252" s="96">
        <v>34384</v>
      </c>
      <c r="F252" s="98" t="s">
        <v>747</v>
      </c>
      <c r="G252" s="98" t="s">
        <v>748</v>
      </c>
      <c r="H252" s="99">
        <v>115244</v>
      </c>
      <c r="I252" s="91"/>
      <c r="J252" s="84">
        <v>3.06</v>
      </c>
      <c r="K252" s="5">
        <v>2.0000000000000001E-4</v>
      </c>
    </row>
    <row r="253" spans="1:11" ht="15" customHeight="1" x14ac:dyDescent="0.3">
      <c r="A253" s="113"/>
      <c r="B253" s="86" t="s">
        <v>401</v>
      </c>
      <c r="C253" s="6" t="s">
        <v>402</v>
      </c>
      <c r="D253" s="96" t="s">
        <v>477</v>
      </c>
      <c r="E253" s="96">
        <v>46960</v>
      </c>
      <c r="F253" s="98" t="s">
        <v>749</v>
      </c>
      <c r="G253" s="98" t="s">
        <v>750</v>
      </c>
      <c r="H253" s="99">
        <v>1118</v>
      </c>
      <c r="I253" s="91"/>
      <c r="J253" s="85">
        <v>0.64</v>
      </c>
      <c r="K253" s="5">
        <v>3.7400000000000003E-2</v>
      </c>
    </row>
    <row r="254" spans="1:11" ht="15" customHeight="1" x14ac:dyDescent="0.5">
      <c r="D254" s="89"/>
      <c r="E254" s="89"/>
      <c r="F254" s="89"/>
      <c r="G254" s="89"/>
      <c r="H254" s="89"/>
      <c r="I254" s="89"/>
    </row>
  </sheetData>
  <mergeCells count="56">
    <mergeCell ref="A245:A253"/>
    <mergeCell ref="B245:B247"/>
    <mergeCell ref="B248:B252"/>
    <mergeCell ref="A230:A244"/>
    <mergeCell ref="B230:B233"/>
    <mergeCell ref="B234:B235"/>
    <mergeCell ref="B236:B237"/>
    <mergeCell ref="B241:B242"/>
    <mergeCell ref="B243:B244"/>
    <mergeCell ref="A153:A207"/>
    <mergeCell ref="B153:B164"/>
    <mergeCell ref="B165:B167"/>
    <mergeCell ref="B168:B170"/>
    <mergeCell ref="B172:B181"/>
    <mergeCell ref="B182:B195"/>
    <mergeCell ref="B196:B204"/>
    <mergeCell ref="B206:B207"/>
    <mergeCell ref="I2:I3"/>
    <mergeCell ref="A209:A229"/>
    <mergeCell ref="B209:B213"/>
    <mergeCell ref="B214:B219"/>
    <mergeCell ref="B220:B223"/>
    <mergeCell ref="B224:B226"/>
    <mergeCell ref="B227:B228"/>
    <mergeCell ref="A78:A151"/>
    <mergeCell ref="B78:B79"/>
    <mergeCell ref="B80:B88"/>
    <mergeCell ref="B89:B94"/>
    <mergeCell ref="B95:B96"/>
    <mergeCell ref="B100:B101"/>
    <mergeCell ref="B102:B107"/>
    <mergeCell ref="B109:B112"/>
    <mergeCell ref="B113:B117"/>
    <mergeCell ref="B119:B151"/>
    <mergeCell ref="A59:A77"/>
    <mergeCell ref="B60:B63"/>
    <mergeCell ref="B64:B66"/>
    <mergeCell ref="B68:B69"/>
    <mergeCell ref="B70:B71"/>
    <mergeCell ref="B72:B76"/>
    <mergeCell ref="A1:C3"/>
    <mergeCell ref="J2:J3"/>
    <mergeCell ref="B45:B49"/>
    <mergeCell ref="B52:B53"/>
    <mergeCell ref="A54:A58"/>
    <mergeCell ref="B54:B57"/>
    <mergeCell ref="A5:A53"/>
    <mergeCell ref="B5:B7"/>
    <mergeCell ref="B8:B9"/>
    <mergeCell ref="B10:B16"/>
    <mergeCell ref="B17:B18"/>
    <mergeCell ref="B19:B20"/>
    <mergeCell ref="B21:B25"/>
    <mergeCell ref="B26:B31"/>
    <mergeCell ref="B32:B36"/>
    <mergeCell ref="B37:B44"/>
  </mergeCells>
  <conditionalFormatting sqref="K1:K1048576">
    <cfRule type="cellIs" dxfId="17" priority="1" operator="greaterThan">
      <formula>0.05</formula>
    </cfRule>
  </conditionalFormatting>
  <hyperlinks>
    <hyperlink ref="F5" r:id="rId1" display="http://www.genome.jp/dbget-bin/www_bget?cpd+C00037"/>
    <hyperlink ref="G5" r:id="rId2" display="http://www.hmdb.ca/metabolites/HMDB00123"/>
    <hyperlink ref="G6" r:id="rId3" display="http://www.hmdb.ca/metabolites/HMDB00532"/>
    <hyperlink ref="F7" r:id="rId4" display="http://www.genome.jp/dbget-bin/www_bget?cpd+C00576"/>
    <hyperlink ref="G7" r:id="rId5" display="http://www.hmdb.ca/metabolites/HMDB01252"/>
    <hyperlink ref="F8" r:id="rId6" display="http://www.genome.jp/dbget-bin/www_bget?cpd+C00049"/>
    <hyperlink ref="G8" r:id="rId7" display="http://www.hmdb.ca/metabolites/HMDB00191"/>
    <hyperlink ref="F9" r:id="rId8" display="http://www.genome.jp/dbget-bin/www_bget?cpd+C01042"/>
    <hyperlink ref="G9" r:id="rId9" display="http://www.hmdb.ca/metabolites/HMDB00812"/>
    <hyperlink ref="F10" r:id="rId10" display="http://www.genome.jp/dbget-bin/www_bget?cpd+C00025"/>
    <hyperlink ref="G10" r:id="rId11" display="http://www.hmdb.ca/metabolites/HMDB00148"/>
    <hyperlink ref="F11" r:id="rId12" display="http://www.genome.jp/dbget-bin/www_bget?cpd+C00064"/>
    <hyperlink ref="G11" r:id="rId13" display="http://www.hmdb.ca/metabolites/HMDB00641"/>
    <hyperlink ref="F12" r:id="rId14" display="http://www.genome.jp/dbget-bin/www_bget?cpd+C02716"/>
    <hyperlink ref="G12" r:id="rId15" display="http://www.hmdb.ca/metabolites/HMDB06029"/>
    <hyperlink ref="F13" r:id="rId16" display="http://www.genome.jp/dbget-bin/www_bget?cpd+C00334"/>
    <hyperlink ref="G13" r:id="rId17" display="http://www.hmdb.ca/metabolites/HMDB00112"/>
    <hyperlink ref="G16" r:id="rId18" display="http://www.hmdb.ca/metabolites/HMDB41900"/>
    <hyperlink ref="F19" r:id="rId19" display="http://www.genome.jp/dbget-bin/www_bget?cpd+C16741"/>
    <hyperlink ref="G19" r:id="rId20" display="http://www.hmdb.ca/metabolites/HMDB00450"/>
    <hyperlink ref="F21" r:id="rId21" display="http://www.genome.jp/dbget-bin/www_bget?cpd+C05607"/>
    <hyperlink ref="G21" r:id="rId22" display="http://www.hmdb.ca/metabolites/HMDB00779"/>
    <hyperlink ref="F22" r:id="rId23" display="http://www.genome.jp/dbget-bin/www_bget?cpd+C03672"/>
    <hyperlink ref="G22" r:id="rId24" display="http://www.hmdb.ca/metabolites/HMDB00755"/>
    <hyperlink ref="F23" r:id="rId25" display="http://www.genome.jp/dbget-bin/www_bget?cpd+C02180"/>
    <hyperlink ref="G23" r:id="rId26" display="http://www.hmdb.ca/metabolites/HMDB60015"/>
    <hyperlink ref="F24" r:id="rId27" display="http://www.genome.jp/dbget-bin/www_bget?cpd+C01468"/>
    <hyperlink ref="G24" r:id="rId28" display="http://www.hmdb.ca/metabolites/HMDB11635"/>
    <hyperlink ref="G25" r:id="rId29" display="http://www.hmdb.ca/metabolites/HMDB11686"/>
    <hyperlink ref="F26" r:id="rId30" display="http://www.genome.jp/dbget-bin/www_bget?cpd+C02043"/>
    <hyperlink ref="G26" r:id="rId31" display="http://www.hmdb.ca/metabolites/HMDB00671"/>
    <hyperlink ref="G27" r:id="rId32" display="http://www.hmdb.ca/metabolites/HMDB00682"/>
    <hyperlink ref="F28" r:id="rId33" display="http://www.genome.jp/dbget-bin/www_bget?cpd+C00328"/>
    <hyperlink ref="G28" r:id="rId34" display="http://www.hmdb.ca/metabolites/HMDB00684"/>
    <hyperlink ref="F29" r:id="rId35" display="http://www.genome.jp/dbget-bin/www_bget?cpd+C05635"/>
    <hyperlink ref="G29" r:id="rId36" display="http://www.hmdb.ca/metabolites/HMDB00763"/>
    <hyperlink ref="F30" r:id="rId37" display="http://www.genome.jp/dbget-bin/www_bget?cpd+C00780"/>
    <hyperlink ref="G30" r:id="rId38" display="http://www.hmdb.ca/metabolites/HMDB00259"/>
    <hyperlink ref="G32" r:id="rId39" display="http://www.hmdb.ca/metabolites/HMDB00407"/>
    <hyperlink ref="F33" r:id="rId40" display="http://www.genome.jp/dbget-bin/www_bget?cpd+C00141"/>
    <hyperlink ref="G33" r:id="rId41" display="http://www.hmdb.ca/metabolites/HMDB00019"/>
    <hyperlink ref="F34" r:id="rId42" display="http://www.genome.jp/dbget-bin/www_bget?cpd+C00671"/>
    <hyperlink ref="G34" r:id="rId43" display="http://www.hmdb.ca/metabolites/HMDB03736"/>
    <hyperlink ref="G35" r:id="rId44" display="http://www.hmdb.ca/metabolites/HMDB00622"/>
    <hyperlink ref="G36" r:id="rId45" display="http://www.hmdb.ca/metabolites/HMDB00736"/>
    <hyperlink ref="F37" r:id="rId46" display="http://www.genome.jp/dbget-bin/www_bget?cpd+C00073"/>
    <hyperlink ref="G37" r:id="rId47" display="http://www.hmdb.ca/metabolites/HMDB00696"/>
    <hyperlink ref="F38" r:id="rId48" display="http://www.genome.jp/dbget-bin/www_bget?cpd+C02712"/>
    <hyperlink ref="G38" r:id="rId49" display="http://www.hmdb.ca/metabolites/HMDB11745"/>
    <hyperlink ref="F40" r:id="rId50" display="http://www.genome.jp/dbget-bin/www_bget?cpd+C00021"/>
    <hyperlink ref="G40" r:id="rId51" display="http://www.hmdb.ca/metabolites/HMDB00939"/>
    <hyperlink ref="F41" r:id="rId52" display="http://www.genome.jp/dbget-bin/www_bget?cpd+C02291"/>
    <hyperlink ref="G41" r:id="rId53" display="http://www.hmdb.ca/metabolites/HMDB00099"/>
    <hyperlink ref="F42" r:id="rId54" display="http://www.genome.jp/dbget-bin/www_bget?cpd+C00606"/>
    <hyperlink ref="G42" r:id="rId55" display="http://www.hmdb.ca/metabolites/HMDB00996"/>
    <hyperlink ref="F43" r:id="rId56" display="http://www.genome.jp/dbget-bin/www_bget?cpd+C00519"/>
    <hyperlink ref="G43" r:id="rId57" display="http://www.hmdb.ca/metabolites/HMDB00965"/>
    <hyperlink ref="F44" r:id="rId58" display="http://www.genome.jp/dbget-bin/www_bget?cpd+C00245"/>
    <hyperlink ref="G44" r:id="rId59" display="http://www.hmdb.ca/metabolites/HMDB00251"/>
    <hyperlink ref="F45" r:id="rId60" display="http://www.genome.jp/dbget-bin/www_bget?cpd+C00062"/>
    <hyperlink ref="G45" r:id="rId61" display="http://www.hmdb.ca/metabolites/HMDB00517"/>
    <hyperlink ref="F46" r:id="rId62" display="http://www.genome.jp/dbget-bin/www_bget?cpd+C03406"/>
    <hyperlink ref="G46" r:id="rId63" display="http://www.hmdb.ca/metabolites/HMDB00052"/>
    <hyperlink ref="F47" r:id="rId64" display="http://www.genome.jp/dbget-bin/www_bget?cpd+C03626"/>
    <hyperlink ref="G47" r:id="rId65" display="http://www.hmdb.ca/metabolites/HMDB01539"/>
    <hyperlink ref="F48" r:id="rId66" display="http://www.genome.jp/dbget-bin/www_bget?cpd+C02562"/>
    <hyperlink ref="G48" r:id="rId67" display="http://www.hmdb.ca/metabolites/HMDB04620"/>
    <hyperlink ref="F49" r:id="rId68" display="http://www.genome.jp/dbget-bin/www_bget?cpd+C03884"/>
    <hyperlink ref="G49" r:id="rId69" display="http://www.hmdb.ca/metabolites/HMDB29416"/>
    <hyperlink ref="F50" r:id="rId70" display="http://www.genome.jp/dbget-bin/www_bget?cpd+C00791"/>
    <hyperlink ref="G50" r:id="rId71" display="http://www.hmdb.ca/metabolites/HMDB00562"/>
    <hyperlink ref="F51" r:id="rId72" display="http://www.genome.jp/dbget-bin/www_bget?cpd+C01035"/>
    <hyperlink ref="G51" r:id="rId73" display="http://www.hmdb.ca/metabolites/HMDB03464"/>
    <hyperlink ref="F52" r:id="rId74" display="http://www.genome.jp/dbget-bin/www_bget?cpd+C00051"/>
    <hyperlink ref="G52" r:id="rId75" display="http://www.hmdb.ca/metabolites/HMDB00125"/>
    <hyperlink ref="F53" r:id="rId76" display="http://www.genome.jp/dbget-bin/www_bget?cpd+C11347"/>
    <hyperlink ref="G57" r:id="rId77" display="http://www.hmdb.ca/metabolites/HMDB29127"/>
    <hyperlink ref="F58" r:id="rId78" display="http://www.genome.jp/dbget-bin/www_bget?cpd+C05598"/>
    <hyperlink ref="G58" r:id="rId79" display="http://www.hmdb.ca/metabolites/HMDB00821"/>
    <hyperlink ref="F59" r:id="rId80" display="http://www.genome.jp/dbget-bin/www_bget?cpd+C05345"/>
    <hyperlink ref="G59" r:id="rId81" display="http://www.hmdb.ca/metabolites/HMDB00124"/>
    <hyperlink ref="F60" r:id="rId82" display="http://www.genome.jp/dbget-bin/www_bget?cpd+C00121"/>
    <hyperlink ref="G60" r:id="rId83" display="http://www.hmdb.ca/metabolites/HMDB00283"/>
    <hyperlink ref="F61" r:id="rId84" display="http://www.genome.jp/dbget-bin/www_bget?cpd+C00474"/>
    <hyperlink ref="G61" r:id="rId85" display="http://www.hmdb.ca/metabolites/HMDB00508"/>
    <hyperlink ref="F64" r:id="rId86" display="http://www.genome.jp/dbget-bin/www_bget?cpd+C01936"/>
    <hyperlink ref="G64" r:id="rId87" display="http://www.hmdb.ca/metabolites/HMDB12253"/>
    <hyperlink ref="F65" r:id="rId88" display="http://www.genome.jp/dbget-bin/www_bget?cpd+C01835"/>
    <hyperlink ref="G65" r:id="rId89" display="http://www.hmdb.ca/metabolites/HMDB01262"/>
    <hyperlink ref="F66" r:id="rId90" display="http://www.genome.jp/dbget-bin/www_bget?cpd+C00208"/>
    <hyperlink ref="G66" r:id="rId91" display="http://www.hmdb.ca/metabolites/HMDB00163"/>
    <hyperlink ref="F67" r:id="rId92" display="http://www.genome.jp/dbget-bin/www_bget?cpd+C00089"/>
    <hyperlink ref="G67" r:id="rId93" display="http://www.hmdb.ca/metabolites/HMDB00258"/>
    <hyperlink ref="F68" r:id="rId94" display="http://www.genome.jp/dbget-bin/www_bget?cpd+C00159"/>
    <hyperlink ref="G68" r:id="rId95" display="http://www.hmdb.ca/metabolites/HMDB00169"/>
    <hyperlink ref="F69" r:id="rId96" display="http://www.genome.jp/dbget-bin/www_bget?cpd+C00446"/>
    <hyperlink ref="G69" r:id="rId97" display="http://www.hmdb.ca/metabolites/HMDB00645"/>
    <hyperlink ref="F70" r:id="rId98" display="http://www.genome.jp/dbget-bin/www_bget?cpd+C00191"/>
    <hyperlink ref="G70" r:id="rId99" display="http://www.hmdb.ca/metabolites/HMDB00127"/>
    <hyperlink ref="F71" r:id="rId100" display="http://www.genome.jp/dbget-bin/www_bget?cpd+C04540"/>
    <hyperlink ref="G71" r:id="rId101" display="http://www.hmdb.ca/metabolites/HMDB00489"/>
    <hyperlink ref="F72" r:id="rId102" display="http://www.genome.jp/dbget-bin/www_bget?cpd+C00311"/>
    <hyperlink ref="G72" r:id="rId103" display="http://www.hmdb.ca/metabolites/HMDB00193"/>
    <hyperlink ref="F73" r:id="rId104" display="http://www.genome.jp/dbget-bin/www_bget?cpd+C00026"/>
    <hyperlink ref="G73" r:id="rId105" display="http://www.hmdb.ca/metabolites/HMDB00208"/>
    <hyperlink ref="F74" r:id="rId106" display="http://www.genome.jp/dbget-bin/www_bget?cpd+C00122"/>
    <hyperlink ref="G74" r:id="rId107" display="http://www.hmdb.ca/metabolites/HMDB00134"/>
    <hyperlink ref="F75" r:id="rId108" display="http://www.genome.jp/dbget-bin/www_bget?cpd+C00149"/>
    <hyperlink ref="G75" r:id="rId109" display="http://www.hmdb.ca/metabolites/HMDB00156"/>
    <hyperlink ref="F76" r:id="rId110" display="http://www.genome.jp/dbget-bin/www_bget?cpd+C19806"/>
    <hyperlink ref="G76" r:id="rId111" display="http://www.hmdb.ca/metabolites/HMDB31193"/>
    <hyperlink ref="F77" r:id="rId112" display="http://www.genome.jp/dbget-bin/www_bget?cpd+C00009"/>
    <hyperlink ref="G77" r:id="rId113" display="http://www.hmdb.ca/metabolites/HMDB01429"/>
    <hyperlink ref="F78" r:id="rId114" display="http://www.genome.jp/dbget-bin/www_bget?cpd+C01571"/>
    <hyperlink ref="G78" r:id="rId115" display="http://www.hmdb.ca/metabolites/HMDB00511"/>
    <hyperlink ref="F79" r:id="rId116" display="http://www.genome.jp/dbget-bin/www_bget?cpd+C02679"/>
    <hyperlink ref="G79" r:id="rId117" display="http://www.hmdb.ca/metabolites/HMDB00638"/>
    <hyperlink ref="F80" r:id="rId118" display="http://www.genome.jp/dbget-bin/www_bget?cpd+C06424"/>
    <hyperlink ref="G80" r:id="rId119" display="http://www.hmdb.ca/metabolites/HMDB00806"/>
    <hyperlink ref="F81" r:id="rId120" display="http://www.genome.jp/dbget-bin/www_bget?cpd+C08322"/>
    <hyperlink ref="G81" r:id="rId121" display="http://www.hmdb.ca/metabolites/HMDB02000"/>
    <hyperlink ref="F82" r:id="rId122" display="http://www.genome.jp/dbget-bin/www_bget?cpd+C16537"/>
    <hyperlink ref="G82" r:id="rId123" display="http://www.hmdb.ca/metabolites/HMDB00826"/>
    <hyperlink ref="F83" r:id="rId124" display="http://www.genome.jp/dbget-bin/www_bget?cpd+C00249"/>
    <hyperlink ref="G83" r:id="rId125" display="http://www.hmdb.ca/metabolites/HMDB00220"/>
    <hyperlink ref="F84" r:id="rId126" display="http://www.genome.jp/dbget-bin/www_bget?cpd+C08362"/>
    <hyperlink ref="G84" r:id="rId127" display="http://www.hmdb.ca/metabolites/HMDB03229"/>
    <hyperlink ref="G85" r:id="rId128" display="http://www.hmdb.ca/metabolites/HMDB60038"/>
    <hyperlink ref="G86" r:id="rId129" display="http://www.hmdb.ca/metabolites/HMDB13622"/>
    <hyperlink ref="G87" r:id="rId130" display="http://www.hmdb.ca/metabolites/HMDB02231"/>
    <hyperlink ref="F89" r:id="rId131" display="http://www.genome.jp/dbget-bin/www_bget?cpd+C16300"/>
    <hyperlink ref="G89" r:id="rId132" display="http://www.hmdb.ca/metabolites/HMDB06547"/>
    <hyperlink ref="F90" r:id="rId133" display="http://www.genome.jp/dbget-bin/www_bget?cpd+C16513"/>
    <hyperlink ref="G90" r:id="rId134" display="http://www.hmdb.ca/metabolites/HMDB01976"/>
    <hyperlink ref="F91" r:id="rId135" display="http://www.genome.jp/dbget-bin/www_bget?cpd+C01595"/>
    <hyperlink ref="G91" r:id="rId136" display="http://www.hmdb.ca/metabolites/HMDB00673"/>
    <hyperlink ref="F92" r:id="rId137" display="http://www.genome.jp/dbget-bin/www_bget?cpd+C06426"/>
    <hyperlink ref="G92" r:id="rId138" display="http://www.hmdb.ca/metabolites/HMDB03073"/>
    <hyperlink ref="F93" r:id="rId139" display="http://www.genome.jp/dbget-bin/www_bget?cpd+C16527"/>
    <hyperlink ref="G93" r:id="rId140" display="http://www.hmdb.ca/metabolites/HMDB02226"/>
    <hyperlink ref="F94" r:id="rId141" display="http://www.genome.jp/dbget-bin/www_bget?cpd+C16513"/>
    <hyperlink ref="G94" r:id="rId142" display="http://www.hmdb.ca/metabolites/HMDB01976"/>
    <hyperlink ref="G97" r:id="rId143" display="http://www.hmdb.ca/metabolites/HMDB00991"/>
    <hyperlink ref="G98" r:id="rId144" display="http://www.hmdb.ca/metabolites/HMDB02095"/>
    <hyperlink ref="G99" r:id="rId145" display="http://www.hmdb.ca/metabolites/HMDB00701"/>
    <hyperlink ref="G101" r:id="rId146" display="http://www.hmdb.ca/metabolites/HMDB06469"/>
    <hyperlink ref="G102" r:id="rId147" display="http://www.hmdb.ca/metabolites/HMDB31057"/>
    <hyperlink ref="F103" r:id="rId148" display="http://www.genome.jp/dbget-bin/www_bget?cpd+C03045"/>
    <hyperlink ref="F105" r:id="rId149" display="http://www.genome.jp/dbget-bin/www_bget?cpd+C18218"/>
    <hyperlink ref="G105" r:id="rId150" display="http://www.hmdb.ca/metabolites/HMDB06294"/>
    <hyperlink ref="F108" r:id="rId151" display="http://www.genome.jp/dbget-bin/www_bget?cpd+C14829"/>
    <hyperlink ref="G108" r:id="rId152" display="http://www.hmdb.ca/metabolites/HMDB04705"/>
    <hyperlink ref="F109" r:id="rId153" display="http://www.genome.jp/dbget-bin/www_bget?cpd+C00584"/>
    <hyperlink ref="G109" r:id="rId154" display="http://www.hmdb.ca/metabolites/HMDB01220"/>
    <hyperlink ref="F110" r:id="rId155" display="http://www.genome.jp/dbget-bin/www_bget?cpd+C00696"/>
    <hyperlink ref="G110" r:id="rId156" display="http://www.hmdb.ca/metabolites/HMDB01403"/>
    <hyperlink ref="F111" r:id="rId157" display="http://www.genome.jp/dbget-bin/www_bget?cpd+C00639"/>
    <hyperlink ref="G111" r:id="rId158" display="http://www.hmdb.ca/metabolites/HMDB01139"/>
    <hyperlink ref="F112" r:id="rId159" display="http://www.genome.jp/dbget-bin/www_bget?cpd+C05961"/>
    <hyperlink ref="G112" r:id="rId160" display="http://www.hmdb.ca/metabolites/HMDB02886"/>
    <hyperlink ref="G113" r:id="rId161" display="http://www.hmdb.ca/metabolites/HMDB02088"/>
    <hyperlink ref="F114" r:id="rId162" display="http://www.genome.jp/dbget-bin/www_bget?cpd+C16512"/>
    <hyperlink ref="G114" r:id="rId163" display="http://www.hmdb.ca/metabolites/HMDB02100"/>
    <hyperlink ref="G115" r:id="rId164" display="http://www.hmdb.ca/metabolites/HMDB13078"/>
    <hyperlink ref="F116" r:id="rId165" display="http://www.genome.jp/dbget-bin/www_bget?cpd+C11695"/>
    <hyperlink ref="G116" r:id="rId166" display="http://www.hmdb.ca/metabolites/HMDB04080"/>
    <hyperlink ref="G117" r:id="rId167" display="http://www.hmdb.ca/metabolites/HMDB12252"/>
    <hyperlink ref="F118" r:id="rId168" display="http://www.genome.jp/dbget-bin/www_bget?cpd+C00137"/>
    <hyperlink ref="G118" r:id="rId169" display="http://www.hmdb.ca/metabolites/HMDB00211"/>
    <hyperlink ref="F119" r:id="rId170" display="http://www.genome.jp/dbget-bin/www_bget?cpd+C00114"/>
    <hyperlink ref="G119" r:id="rId171" display="http://www.hmdb.ca/metabolites/HMDB00097"/>
    <hyperlink ref="F120" r:id="rId172" display="http://www.genome.jp/dbget-bin/www_bget?cpd+C00588"/>
    <hyperlink ref="G120" r:id="rId173" display="http://www.hmdb.ca/metabolites/HMDB01565"/>
    <hyperlink ref="F121" r:id="rId174" display="http://www.genome.jp/dbget-bin/www_bget?cpd+C00189"/>
    <hyperlink ref="G121" r:id="rId175" display="http://www.hmdb.ca/metabolites/HMDB00149"/>
    <hyperlink ref="F122" r:id="rId176" display="http://www.genome.jp/dbget-bin/www_bget?cpd+C00346"/>
    <hyperlink ref="G122" r:id="rId177" display="http://www.hmdb.ca/metabolites/HMDB00224"/>
    <hyperlink ref="F123" r:id="rId178" display="http://www.genome.jp/dbget-bin/www_bget?cpd+C01104"/>
    <hyperlink ref="G123" r:id="rId179" display="http://www.hmdb.ca/metabolites/HMDB00925"/>
    <hyperlink ref="G125" r:id="rId180" display="http://www.hmdb.ca/metabolites/HMDB00564"/>
    <hyperlink ref="G136" r:id="rId181" display="http://www.hmdb.ca/metabolites/HMDB05320"/>
    <hyperlink ref="G139" r:id="rId182" display="http://www.hmdb.ca/metabolites/HMDB05323"/>
    <hyperlink ref="G153" r:id="rId183" display="http://www.hmdb.ca/metabolites/HMDB10382"/>
    <hyperlink ref="G154" r:id="rId184" display="http://www.hmdb.ca/metabolites/HMDB10383"/>
    <hyperlink ref="G155" r:id="rId185" display="http://www.hmdb.ca/metabolites/HMDB02815"/>
    <hyperlink ref="F156" r:id="rId186" display="http://www.genome.jp/dbget-bin/www_bget?cpd+C05208"/>
    <hyperlink ref="G156" r:id="rId187" display="http://www.hmdb.ca/metabolites/HMDB10395"/>
    <hyperlink ref="G157" r:id="rId188" display="http://www.hmdb.ca/metabolites/HMDB11503"/>
    <hyperlink ref="G158" r:id="rId189" display="http://www.hmdb.ca/metabolites/HMDB11130"/>
    <hyperlink ref="G160" r:id="rId190" display="http://www.hmdb.ca/metabolites/HMDB11506"/>
    <hyperlink ref="G161" r:id="rId191" display="http://www.hmdb.ca/metabolites/HMDB61695"/>
    <hyperlink ref="G162" r:id="rId192" display="http://www.hmdb.ca/metabolites/HMDB61696"/>
    <hyperlink ref="F171" r:id="rId193" display="http://www.genome.jp/dbget-bin/www_bget?cpd+C00116"/>
    <hyperlink ref="G171" r:id="rId194" display="http://www.hmdb.ca/metabolites/HMDB00131"/>
    <hyperlink ref="F172" r:id="rId195" display="http://www.genome.jp/dbget-bin/www_bget?cpd+C01885"/>
    <hyperlink ref="G172" r:id="rId196" display="http://www.hmdb.ca/metabolites/HMDB11561"/>
    <hyperlink ref="G175" r:id="rId197" display="http://www.hmdb.ca/metabolites/HMDB31074"/>
    <hyperlink ref="G176" r:id="rId198" display="http://www.hmdb.ca/metabolites/HMDB11533"/>
    <hyperlink ref="G177" r:id="rId199" display="http://www.hmdb.ca/metabolites/HMDB11567"/>
    <hyperlink ref="G179" r:id="rId200" display="http://www.hmdb.ca/metabolites/HMDB11569"/>
    <hyperlink ref="G191" r:id="rId201" display="http://www.hmdb.ca/metabolites/HMDB07131"/>
    <hyperlink ref="F205" r:id="rId202" display="http://www.genome.jp/dbget-bin/www_bget?cpd+C01789"/>
    <hyperlink ref="G205" r:id="rId203" display="http://www.hmdb.ca/metabolites/HMDB02869"/>
    <hyperlink ref="F206" r:id="rId204" display="http://www.genome.jp/dbget-bin/www_bget?cpd+C00695"/>
    <hyperlink ref="G206" r:id="rId205" display="http://www.hmdb.ca/metabolites/HMDB00619"/>
    <hyperlink ref="F207" r:id="rId206" display="http://www.genome.jp/dbget-bin/www_bget?cpd+C17726"/>
    <hyperlink ref="G207" r:id="rId207" display="http://www.hmdb.ca/metabolites/HMDB00415"/>
    <hyperlink ref="F209" r:id="rId208" display="http://www.genome.jp/dbget-bin/www_bget?cpd+C00294"/>
    <hyperlink ref="G209" r:id="rId209" display="http://www.hmdb.ca/metabolites/HMDB00195"/>
    <hyperlink ref="F210" r:id="rId210" display="http://www.genome.jp/dbget-bin/www_bget?cpd+C00262"/>
    <hyperlink ref="G210" r:id="rId211" display="http://www.hmdb.ca/metabolites/HMDB00157"/>
    <hyperlink ref="F211" r:id="rId212" display="http://www.genome.jp/dbget-bin/www_bget?cpd+C00385"/>
    <hyperlink ref="G211" r:id="rId213" display="http://www.hmdb.ca/metabolites/HMDB00292"/>
    <hyperlink ref="F212" r:id="rId214" display="http://www.genome.jp/dbget-bin/www_bget?cpd+C05512"/>
    <hyperlink ref="G212" r:id="rId215" display="http://www.hmdb.ca/metabolites/HMDB00071"/>
    <hyperlink ref="F213" r:id="rId216" display="http://www.genome.jp/dbget-bin/www_bget?cpd+C00366"/>
    <hyperlink ref="G213" r:id="rId217" display="http://www.hmdb.ca/metabolites/HMDB00289"/>
    <hyperlink ref="F214" r:id="rId218" display="http://www.genome.jp/dbget-bin/www_bget?cpd+C02353"/>
    <hyperlink ref="G214" r:id="rId219" display="http://www.hmdb.ca/metabolites/HMDB11616"/>
    <hyperlink ref="F215" r:id="rId220" display="http://www.genome.jp/dbget-bin/www_bget?cpd+C00147"/>
    <hyperlink ref="G215" r:id="rId221" display="http://www.hmdb.ca/metabolites/HMDB00034"/>
    <hyperlink ref="F216" r:id="rId222" display="http://www.genome.jp/dbget-bin/www_bget?cpd+C02494"/>
    <hyperlink ref="G216" r:id="rId223" display="http://www.hmdb.ca/metabolites/HMDB03331"/>
    <hyperlink ref="G217" r:id="rId224" display="http://www.hmdb.ca/metabolites/HMDB04044"/>
    <hyperlink ref="F218" r:id="rId225" display="http://www.genome.jp/dbget-bin/www_bget?cpd+C00360"/>
    <hyperlink ref="G218" r:id="rId226" display="http://www.hmdb.ca/metabolites/HMDB00905"/>
    <hyperlink ref="G219" r:id="rId227" display="http://www.hmdb.ca/metabolites/HMDB00912"/>
    <hyperlink ref="F220" r:id="rId228" display="http://www.genome.jp/dbget-bin/www_bget?cpd+C06194"/>
    <hyperlink ref="G220" r:id="rId229" display="http://www.hmdb.ca/metabolites/HMDB11629"/>
    <hyperlink ref="F221" r:id="rId230" display="http://www.genome.jp/dbget-bin/www_bget?cpd+C00387"/>
    <hyperlink ref="G221" r:id="rId231" display="http://www.hmdb.ca/metabolites/HMDB00133"/>
    <hyperlink ref="F222" r:id="rId232" display="http://www.genome.jp/dbget-bin/www_bget?cpd+C00330"/>
    <hyperlink ref="G222" r:id="rId233" display="http://www.hmdb.ca/metabolites/HMDB00085"/>
    <hyperlink ref="F224" r:id="rId234" display="http://www.genome.jp/dbget-bin/www_bget?cpd+C00299"/>
    <hyperlink ref="G224" r:id="rId235" display="http://www.hmdb.ca/metabolites/HMDB00296"/>
    <hyperlink ref="G225" r:id="rId236" display="http://www.hmdb.ca/metabolites/HMDB00884"/>
    <hyperlink ref="F226" r:id="rId237" display="http://www.genome.jp/dbget-bin/www_bget?cpd+C00429"/>
    <hyperlink ref="G226" r:id="rId238" display="http://www.hmdb.ca/metabolites/HMDB00076"/>
    <hyperlink ref="F227" r:id="rId239" display="http://www.genome.jp/dbget-bin/www_bget?cpd+C00239"/>
    <hyperlink ref="G227" r:id="rId240" display="http://www.hmdb.ca/metabolites/HMDB01202"/>
    <hyperlink ref="F228" r:id="rId241" display="http://www.genome.jp/dbget-bin/www_bget?cpd+C03592"/>
    <hyperlink ref="G228" r:id="rId242" display="http://www.hmdb.ca/metabolites/HMDB02224"/>
    <hyperlink ref="F229" r:id="rId243" display="http://www.genome.jp/dbget-bin/www_bget?cpd+C00178"/>
    <hyperlink ref="G229" r:id="rId244" display="http://www.hmdb.ca/metabolites/HMDB00262"/>
    <hyperlink ref="F230" r:id="rId245" display="http://www.genome.jp/dbget-bin/www_bget?cpd+C05841"/>
    <hyperlink ref="G230" r:id="rId246" display="http://www.hmdb.ca/metabolites/HMDB06809"/>
    <hyperlink ref="F231" r:id="rId247" display="http://www.genome.jp/dbget-bin/www_bget?cpd+C00153"/>
    <hyperlink ref="G231" r:id="rId248" display="http://www.hmdb.ca/metabolites/HMDB01406"/>
    <hyperlink ref="F232" r:id="rId249" display="http://www.genome.jp/dbget-bin/www_bget?cpd+C00003"/>
    <hyperlink ref="G232" r:id="rId250" display="http://www.hmdb.ca/metabolites/HMDB00902"/>
    <hyperlink ref="F233" r:id="rId251" display="http://www.genome.jp/dbget-bin/www_bget?cpd+C01004"/>
    <hyperlink ref="G233" r:id="rId252" display="http://www.hmdb.ca/metabolites/HMDB00875"/>
    <hyperlink ref="F234" r:id="rId253" display="http://www.genome.jp/dbget-bin/www_bget?cpd+C00255"/>
    <hyperlink ref="G234" r:id="rId254" display="http://www.hmdb.ca/metabolites/HMDB00244"/>
    <hyperlink ref="F235" r:id="rId255" display="http://www.genome.jp/dbget-bin/www_bget?cpd+C00016"/>
    <hyperlink ref="G235" r:id="rId256" display="http://www.hmdb.ca/metabolites/HMDB01248"/>
    <hyperlink ref="F236" r:id="rId257" display="http://www.genome.jp/dbget-bin/www_bget?cpd+C00072"/>
    <hyperlink ref="G236" r:id="rId258" display="http://www.hmdb.ca/metabolites/HMDB00044"/>
    <hyperlink ref="F237" r:id="rId259" display="http://www.genome.jp/dbget-bin/www_bget?cpd+C00209"/>
    <hyperlink ref="G237" r:id="rId260" display="http://www.hmdb.ca/metabolites/HMDB02329"/>
    <hyperlink ref="F239" r:id="rId261" display="http://www.genome.jp/dbget-bin/www_bget?cpd+C00440"/>
    <hyperlink ref="G239" r:id="rId262" display="http://www.hmdb.ca/metabolites/HMDB01396"/>
    <hyperlink ref="F240" r:id="rId263" display="http://www.genome.jp/dbget-bin/www_bget?cpd+C00032"/>
    <hyperlink ref="G240" r:id="rId264" display="http://www.hmdb.ca/metabolites/HMDB03178"/>
    <hyperlink ref="F241" r:id="rId265" display="http://www.genome.jp/dbget-bin/www_bget?cpd+C00378"/>
    <hyperlink ref="G241" r:id="rId266" display="http://www.hmdb.ca/metabolites/HMDB00235"/>
    <hyperlink ref="F242" r:id="rId267" display="http://www.genome.jp/dbget-bin/www_bget?cpd+C01081"/>
    <hyperlink ref="G242" r:id="rId268" display="http://www.hmdb.ca/metabolites/HMDB02666"/>
    <hyperlink ref="F243" r:id="rId269" display="http://www.genome.jp/dbget-bin/www_bget?cpd+C00647"/>
    <hyperlink ref="G243" r:id="rId270" display="http://www.hmdb.ca/metabolites/HMDB01555"/>
    <hyperlink ref="F244" r:id="rId271" display="http://www.genome.jp/dbget-bin/www_bget?cpd+C00250"/>
    <hyperlink ref="G244" r:id="rId272" display="http://www.hmdb.ca/metabolites/HMDB01545"/>
    <hyperlink ref="F245" r:id="rId273" display="http://www.genome.jp/dbget-bin/www_bget?cpd+C01586"/>
    <hyperlink ref="G245" r:id="rId274" display="http://www.hmdb.ca/metabolites/HMDB00714"/>
    <hyperlink ref="G246" r:id="rId275" display="http://www.hmdb.ca/metabolites/HMDB13678"/>
    <hyperlink ref="F247" r:id="rId276" display="http://www.genome.jp/dbget-bin/www_bget?cpd+C00090"/>
    <hyperlink ref="G247" r:id="rId277" display="http://www.hmdb.ca/metabolites/HMDB59724"/>
    <hyperlink ref="F248" r:id="rId278" display="http://www.genome.jp/dbget-bin/www_bget?cpd+C04039"/>
    <hyperlink ref="G248" r:id="rId279" display="http://www.hmdb.ca/metabolites/HMDB12141"/>
    <hyperlink ref="F249" r:id="rId280" display="http://www.genome.jp/dbget-bin/www_bget?cpd+C00257"/>
    <hyperlink ref="G249" r:id="rId281" display="http://www.hmdb.ca/metabolites/HMDB00625"/>
    <hyperlink ref="F250" r:id="rId282" display="http://www.genome.jp/dbget-bin/www_bget?cpd+C00503"/>
    <hyperlink ref="G250" r:id="rId283" display="http://www.hmdb.ca/metabolites/HMDB02994"/>
    <hyperlink ref="F251" r:id="rId284" display="http://www.genome.jp/dbget-bin/www_bget?cpd+C00296"/>
    <hyperlink ref="G251" r:id="rId285" display="http://www.hmdb.ca/metabolites/HMDB03072"/>
    <hyperlink ref="F252" r:id="rId286" display="http://www.genome.jp/dbget-bin/www_bget?cpd+C10172"/>
    <hyperlink ref="G252" r:id="rId287" display="http://www.hmdb.ca/metabolites/HMDB04827"/>
    <hyperlink ref="F253" r:id="rId288" display="http://www.genome.jp/dbget-bin/www_bget?cpd+C00059"/>
    <hyperlink ref="G253" r:id="rId289" display="http://www.hmdb.ca/metabolites/HMDB01448"/>
  </hyperlinks>
  <pageMargins left="0.75" right="0.75" top="1" bottom="1" header="0.5" footer="0.5"/>
  <pageSetup scale="81" fitToHeight="0" orientation="portrait" r:id="rId2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showRuler="0" zoomScale="70" zoomScaleNormal="70" workbookViewId="0">
      <selection activeCell="D4" sqref="D4"/>
    </sheetView>
  </sheetViews>
  <sheetFormatPr defaultColWidth="12.21875" defaultRowHeight="25.8" x14ac:dyDescent="0.5"/>
  <cols>
    <col min="1" max="2" width="12.21875" style="11"/>
    <col min="3" max="3" width="40" style="14" customWidth="1"/>
    <col min="4" max="4" width="49.6640625" style="13" customWidth="1"/>
    <col min="5" max="5" width="40.109375" style="11" hidden="1" customWidth="1"/>
    <col min="6" max="6" width="44.88671875" style="11" hidden="1" customWidth="1"/>
    <col min="7" max="7" width="22.109375" style="11" hidden="1" customWidth="1"/>
    <col min="8" max="11" width="12.21875" style="11" hidden="1" customWidth="1"/>
    <col min="12" max="12" width="21.6640625" style="11" hidden="1" customWidth="1"/>
    <col min="13" max="19" width="12.21875" style="11" hidden="1" customWidth="1"/>
    <col min="20" max="20" width="20.109375" style="11" hidden="1" customWidth="1"/>
    <col min="21" max="21" width="12.21875" style="11" hidden="1" customWidth="1"/>
    <col min="22" max="22" width="27.6640625" style="11" hidden="1" customWidth="1"/>
    <col min="23" max="24" width="12.21875" style="11" hidden="1" customWidth="1"/>
    <col min="25" max="25" width="16.21875" style="11" hidden="1" customWidth="1"/>
    <col min="26" max="26" width="17.77734375" style="11" hidden="1" customWidth="1"/>
    <col min="27" max="27" width="33.33203125" style="11" hidden="1" customWidth="1"/>
    <col min="28" max="28" width="53.109375" style="12" customWidth="1"/>
    <col min="29" max="29" width="17.77734375" style="11" customWidth="1"/>
    <col min="30" max="30" width="22.21875" style="11" hidden="1" customWidth="1"/>
    <col min="31" max="31" width="21.109375" style="11" hidden="1" customWidth="1"/>
    <col min="32" max="32" width="19.5546875" style="11" hidden="1" customWidth="1"/>
    <col min="33" max="33" width="19" style="11" hidden="1" customWidth="1"/>
    <col min="34" max="34" width="23.21875" style="11" hidden="1" customWidth="1"/>
    <col min="35" max="35" width="19" style="11" hidden="1" customWidth="1"/>
    <col min="36" max="16384" width="12.21875" style="11"/>
  </cols>
  <sheetData>
    <row r="1" spans="1:35" ht="21.6" thickBot="1" x14ac:dyDescent="0.45">
      <c r="A1" s="32"/>
      <c r="B1" s="32"/>
      <c r="C1" s="129" t="s">
        <v>429</v>
      </c>
      <c r="D1" s="33"/>
      <c r="E1" s="34"/>
      <c r="F1" s="132" t="s">
        <v>428</v>
      </c>
      <c r="G1" s="132"/>
      <c r="H1" s="132"/>
      <c r="I1" s="132"/>
      <c r="J1" s="132"/>
      <c r="K1" s="35"/>
      <c r="L1" s="35"/>
      <c r="M1" s="36"/>
      <c r="N1" s="132" t="s">
        <v>427</v>
      </c>
      <c r="O1" s="132"/>
      <c r="P1" s="132"/>
      <c r="Q1" s="132"/>
      <c r="R1" s="132"/>
      <c r="S1" s="35"/>
      <c r="T1" s="36"/>
      <c r="U1" s="36"/>
      <c r="V1" s="36"/>
      <c r="W1" s="36"/>
      <c r="X1" s="36"/>
      <c r="Y1" s="36"/>
      <c r="Z1" s="36"/>
      <c r="AA1" s="36"/>
      <c r="AB1" s="54" t="s">
        <v>432</v>
      </c>
      <c r="AC1" s="36"/>
    </row>
    <row r="2" spans="1:35" ht="24.6" x14ac:dyDescent="0.3">
      <c r="A2" s="32"/>
      <c r="B2" s="32"/>
      <c r="C2" s="130"/>
      <c r="D2" s="37"/>
      <c r="E2" s="38"/>
      <c r="F2" s="133"/>
      <c r="G2" s="133"/>
      <c r="H2" s="133"/>
      <c r="I2" s="133"/>
      <c r="J2" s="133"/>
      <c r="K2" s="39"/>
      <c r="L2" s="39"/>
      <c r="M2" s="40"/>
      <c r="N2" s="133"/>
      <c r="O2" s="133"/>
      <c r="P2" s="133"/>
      <c r="Q2" s="133"/>
      <c r="R2" s="133"/>
      <c r="S2" s="39"/>
      <c r="T2" s="40"/>
      <c r="U2" s="40"/>
      <c r="V2" s="40"/>
      <c r="W2" s="40"/>
      <c r="X2" s="40"/>
      <c r="Y2" s="40"/>
      <c r="Z2" s="40"/>
      <c r="AA2" s="40"/>
      <c r="AB2" s="55" t="s">
        <v>425</v>
      </c>
      <c r="AC2" s="40"/>
    </row>
    <row r="3" spans="1:35" ht="42.6" thickBot="1" x14ac:dyDescent="0.35">
      <c r="A3" s="41" t="s">
        <v>424</v>
      </c>
      <c r="B3" s="41"/>
      <c r="C3" s="131"/>
      <c r="D3" s="57" t="s">
        <v>423</v>
      </c>
      <c r="E3" s="42" t="s">
        <v>422</v>
      </c>
      <c r="F3" s="43" t="s">
        <v>420</v>
      </c>
      <c r="G3" s="43" t="s">
        <v>420</v>
      </c>
      <c r="H3" s="43" t="s">
        <v>420</v>
      </c>
      <c r="I3" s="43" t="s">
        <v>420</v>
      </c>
      <c r="J3" s="43" t="s">
        <v>420</v>
      </c>
      <c r="K3" s="43" t="s">
        <v>419</v>
      </c>
      <c r="L3" s="43" t="s">
        <v>421</v>
      </c>
      <c r="M3" s="43"/>
      <c r="N3" s="44" t="s">
        <v>420</v>
      </c>
      <c r="O3" s="44" t="s">
        <v>420</v>
      </c>
      <c r="P3" s="44" t="s">
        <v>420</v>
      </c>
      <c r="Q3" s="44" t="s">
        <v>420</v>
      </c>
      <c r="R3" s="44" t="s">
        <v>420</v>
      </c>
      <c r="S3" s="44" t="s">
        <v>419</v>
      </c>
      <c r="T3" s="44" t="s">
        <v>418</v>
      </c>
      <c r="U3" s="43"/>
      <c r="V3" s="43" t="s">
        <v>417</v>
      </c>
      <c r="W3" s="43" t="s">
        <v>416</v>
      </c>
      <c r="X3" s="43" t="s">
        <v>415</v>
      </c>
      <c r="Y3" s="43" t="s">
        <v>414</v>
      </c>
      <c r="Z3" s="45" t="s">
        <v>413</v>
      </c>
      <c r="AA3" s="43" t="s">
        <v>412</v>
      </c>
      <c r="AB3" s="56" t="s">
        <v>411</v>
      </c>
      <c r="AC3" s="45" t="s">
        <v>413</v>
      </c>
    </row>
    <row r="4" spans="1:35" ht="15.6" x14ac:dyDescent="0.3">
      <c r="A4" s="46">
        <v>1069</v>
      </c>
      <c r="B4" s="53">
        <v>1070</v>
      </c>
      <c r="C4" s="126" t="s">
        <v>136</v>
      </c>
      <c r="D4" s="33" t="s">
        <v>138</v>
      </c>
      <c r="E4" s="47" t="s">
        <v>137</v>
      </c>
      <c r="F4" s="40">
        <v>0.55557097266546396</v>
      </c>
      <c r="G4" s="40">
        <v>0.55557097266546396</v>
      </c>
      <c r="H4" s="40">
        <v>0.55557097266546396</v>
      </c>
      <c r="I4" s="40">
        <v>0.55557097266546396</v>
      </c>
      <c r="J4" s="40">
        <v>0.96059386707367822</v>
      </c>
      <c r="K4" s="40">
        <f t="shared" ref="K4:K67" si="0">AVERAGE(F4:J4)</f>
        <v>0.63657555154710688</v>
      </c>
      <c r="L4" s="40">
        <f t="shared" ref="L4:L67" si="1">STDEV(F4:J4)</f>
        <v>0.18113174486809699</v>
      </c>
      <c r="M4" s="40"/>
      <c r="N4" s="40">
        <v>9.4412140590146604E-2</v>
      </c>
      <c r="O4" s="40">
        <v>0.21881734882031983</v>
      </c>
      <c r="P4" s="40">
        <v>9.4412140590146604E-2</v>
      </c>
      <c r="Q4" s="40">
        <v>0.14218411782182419</v>
      </c>
      <c r="R4" s="40">
        <v>0.72367707463840902</v>
      </c>
      <c r="S4" s="40">
        <f t="shared" ref="S4:S67" si="2">AVERAGE(N4:R4)</f>
        <v>0.25470056449216927</v>
      </c>
      <c r="T4" s="40">
        <f t="shared" ref="T4:T67" si="3">STDEV(N4:R4)</f>
        <v>0.26705396490279276</v>
      </c>
      <c r="U4" s="40"/>
      <c r="V4" s="40">
        <f t="shared" ref="V4:V67" si="4">SQRT(((4)*L4^2+4*T4^2)/8)</f>
        <v>0.22817375963206576</v>
      </c>
      <c r="W4" s="40">
        <f t="shared" ref="W4:W67" si="5">K4-S4</f>
        <v>0.38187498705493761</v>
      </c>
      <c r="X4" s="40">
        <f t="shared" ref="X4:X67" si="6">W4/(V4*SQRT(1/2))</f>
        <v>2.3668487853072477</v>
      </c>
      <c r="Y4" s="40">
        <f t="shared" ref="Y4:Y67" si="7">ABS(X4)</f>
        <v>2.3668487853072477</v>
      </c>
      <c r="Z4" s="40">
        <f t="shared" ref="Z4:Z67" si="8">TDIST(Y4,8,2)</f>
        <v>4.5469521634407227E-2</v>
      </c>
      <c r="AA4" s="40">
        <v>6.9759746556040003E-2</v>
      </c>
      <c r="AB4" s="48">
        <f t="shared" ref="AB4:AB67" si="9">AE11/AD11</f>
        <v>0.40011050357362216</v>
      </c>
      <c r="AC4" s="40">
        <v>4.5469521634407227E-2</v>
      </c>
    </row>
    <row r="5" spans="1:35" ht="15.6" x14ac:dyDescent="0.3">
      <c r="A5" s="46">
        <v>1071</v>
      </c>
      <c r="B5" s="17">
        <v>1072</v>
      </c>
      <c r="C5" s="127"/>
      <c r="D5" s="37" t="s">
        <v>139</v>
      </c>
      <c r="E5" s="47" t="s">
        <v>137</v>
      </c>
      <c r="F5" s="40">
        <v>0.93231481238002556</v>
      </c>
      <c r="G5" s="40">
        <v>0.87025690920087295</v>
      </c>
      <c r="H5" s="40">
        <v>1.4947802992453125</v>
      </c>
      <c r="I5" s="40">
        <v>1.1776538957111677</v>
      </c>
      <c r="J5" s="40">
        <v>1.3383207552131267</v>
      </c>
      <c r="K5" s="40">
        <f t="shared" si="0"/>
        <v>1.1626653343501012</v>
      </c>
      <c r="L5" s="40">
        <f t="shared" si="1"/>
        <v>0.26454861737860491</v>
      </c>
      <c r="M5" s="40"/>
      <c r="N5" s="40">
        <v>8.1694949551485055E-2</v>
      </c>
      <c r="O5" s="40">
        <v>8.173800354334354E-2</v>
      </c>
      <c r="P5" s="40">
        <v>0.1103689081292395</v>
      </c>
      <c r="Q5" s="40">
        <v>6.7476368740218673E-2</v>
      </c>
      <c r="R5" s="40">
        <v>0.44198151692129523</v>
      </c>
      <c r="S5" s="40">
        <f t="shared" si="2"/>
        <v>0.15665194937711641</v>
      </c>
      <c r="T5" s="40">
        <f t="shared" si="3"/>
        <v>0.16026385845479463</v>
      </c>
      <c r="U5" s="40"/>
      <c r="V5" s="40">
        <f t="shared" si="4"/>
        <v>0.2187126828555559</v>
      </c>
      <c r="W5" s="40">
        <f t="shared" si="5"/>
        <v>1.0060133849729849</v>
      </c>
      <c r="X5" s="40">
        <f t="shared" si="6"/>
        <v>6.5049623752147205</v>
      </c>
      <c r="Y5" s="40">
        <f t="shared" si="7"/>
        <v>6.5049623752147205</v>
      </c>
      <c r="Z5" s="40">
        <f t="shared" si="8"/>
        <v>1.8712310559084887E-4</v>
      </c>
      <c r="AA5" s="40">
        <v>2.5576732863168798E-3</v>
      </c>
      <c r="AB5" s="48">
        <f t="shared" si="9"/>
        <v>0.13473520259781432</v>
      </c>
      <c r="AC5" s="40">
        <v>1.8712310559084887E-4</v>
      </c>
    </row>
    <row r="6" spans="1:35" ht="15.6" x14ac:dyDescent="0.3">
      <c r="A6" s="46">
        <v>1074</v>
      </c>
      <c r="B6" s="17">
        <v>1075</v>
      </c>
      <c r="C6" s="127"/>
      <c r="D6" s="37" t="s">
        <v>140</v>
      </c>
      <c r="E6" s="47" t="s">
        <v>137</v>
      </c>
      <c r="F6" s="40">
        <v>1.1010529194584986</v>
      </c>
      <c r="G6" s="40">
        <v>0.83618214139204172</v>
      </c>
      <c r="H6" s="40">
        <v>1.4791467250102559</v>
      </c>
      <c r="I6" s="40">
        <v>1.2167373171065228</v>
      </c>
      <c r="J6" s="40">
        <v>1.3023383016545877</v>
      </c>
      <c r="K6" s="40">
        <f t="shared" si="0"/>
        <v>1.1870914809243813</v>
      </c>
      <c r="L6" s="40">
        <f t="shared" si="1"/>
        <v>0.23978999641329798</v>
      </c>
      <c r="M6" s="40"/>
      <c r="N6" s="40">
        <v>9.0264409560287612E-2</v>
      </c>
      <c r="O6" s="40">
        <v>8.2524625083516906E-2</v>
      </c>
      <c r="P6" s="40">
        <v>8.9330012502728776E-2</v>
      </c>
      <c r="Q6" s="40">
        <v>3.2596400007938238E-2</v>
      </c>
      <c r="R6" s="40">
        <v>0.53871711418497426</v>
      </c>
      <c r="S6" s="40">
        <f t="shared" si="2"/>
        <v>0.16668651226788916</v>
      </c>
      <c r="T6" s="40">
        <f t="shared" si="3"/>
        <v>0.20934093965423864</v>
      </c>
      <c r="U6" s="40"/>
      <c r="V6" s="40">
        <f t="shared" si="4"/>
        <v>0.22508095365357889</v>
      </c>
      <c r="W6" s="40">
        <f t="shared" si="5"/>
        <v>1.0204049686564922</v>
      </c>
      <c r="X6" s="40">
        <f t="shared" si="6"/>
        <v>6.4113401083590924</v>
      </c>
      <c r="Y6" s="40">
        <f t="shared" si="7"/>
        <v>6.4113401083590924</v>
      </c>
      <c r="Z6" s="40">
        <f t="shared" si="8"/>
        <v>2.0662228304267751E-4</v>
      </c>
      <c r="AA6" s="40">
        <v>2.7014025266426898E-3</v>
      </c>
      <c r="AB6" s="48">
        <f t="shared" si="9"/>
        <v>0.14041589460156123</v>
      </c>
      <c r="AC6" s="40">
        <v>2.0662228304267751E-4</v>
      </c>
    </row>
    <row r="7" spans="1:35" ht="15.6" x14ac:dyDescent="0.3">
      <c r="A7" s="46">
        <v>1077</v>
      </c>
      <c r="B7" s="17">
        <v>1078</v>
      </c>
      <c r="C7" s="127"/>
      <c r="D7" s="37" t="s">
        <v>142</v>
      </c>
      <c r="E7" s="47" t="s">
        <v>137</v>
      </c>
      <c r="F7" s="40">
        <v>1.141787234042553</v>
      </c>
      <c r="G7" s="40">
        <v>0.84697872340425528</v>
      </c>
      <c r="H7" s="40">
        <v>1.4493617021276595</v>
      </c>
      <c r="I7" s="40">
        <v>0.73821276595744678</v>
      </c>
      <c r="J7" s="40">
        <v>1.3937021276595745</v>
      </c>
      <c r="K7" s="40">
        <f t="shared" si="0"/>
        <v>1.1140085106382978</v>
      </c>
      <c r="L7" s="40">
        <f t="shared" si="1"/>
        <v>0.31780075869521179</v>
      </c>
      <c r="M7" s="40"/>
      <c r="N7" s="40">
        <v>0.18761037814253065</v>
      </c>
      <c r="O7" s="40">
        <v>0.16839159567837109</v>
      </c>
      <c r="P7" s="40">
        <v>0.21718522750883026</v>
      </c>
      <c r="Q7" s="40">
        <v>5.0173358612092246E-2</v>
      </c>
      <c r="R7" s="40">
        <v>0.74377012777893203</v>
      </c>
      <c r="S7" s="40">
        <f t="shared" si="2"/>
        <v>0.27342613754415124</v>
      </c>
      <c r="T7" s="40">
        <f t="shared" si="3"/>
        <v>0.27047408007011253</v>
      </c>
      <c r="U7" s="40"/>
      <c r="V7" s="40">
        <f t="shared" si="4"/>
        <v>0.29508774137282107</v>
      </c>
      <c r="W7" s="40">
        <f t="shared" si="5"/>
        <v>0.84058237309414652</v>
      </c>
      <c r="X7" s="40">
        <f t="shared" si="6"/>
        <v>4.0285068664360093</v>
      </c>
      <c r="Y7" s="40">
        <f t="shared" si="7"/>
        <v>4.0285068664360093</v>
      </c>
      <c r="Z7" s="40">
        <f t="shared" si="8"/>
        <v>3.7959353793481157E-3</v>
      </c>
      <c r="AA7" s="40">
        <v>1.6542847002370499E-2</v>
      </c>
      <c r="AB7" s="48">
        <f t="shared" si="9"/>
        <v>0.24544349072116622</v>
      </c>
      <c r="AC7" s="40">
        <v>3.7959353793481157E-3</v>
      </c>
    </row>
    <row r="8" spans="1:35" ht="34.200000000000003" customHeight="1" x14ac:dyDescent="0.3">
      <c r="A8" s="46">
        <v>1078</v>
      </c>
      <c r="B8" s="17">
        <v>1079</v>
      </c>
      <c r="C8" s="127"/>
      <c r="D8" s="37" t="s">
        <v>143</v>
      </c>
      <c r="E8" s="47" t="s">
        <v>137</v>
      </c>
      <c r="F8" s="40">
        <v>1.0649769425470683</v>
      </c>
      <c r="G8" s="40">
        <v>0.85711313754724183</v>
      </c>
      <c r="H8" s="40">
        <v>1.1984674595194342</v>
      </c>
      <c r="I8" s="40">
        <v>0.67924135778925832</v>
      </c>
      <c r="J8" s="40">
        <v>1.2461426441524219</v>
      </c>
      <c r="K8" s="40">
        <f t="shared" si="0"/>
        <v>1.0091883083110851</v>
      </c>
      <c r="L8" s="40">
        <f t="shared" si="1"/>
        <v>0.23826360075952713</v>
      </c>
      <c r="M8" s="40"/>
      <c r="N8" s="40">
        <v>8.9031914675106516E-2</v>
      </c>
      <c r="O8" s="40">
        <v>7.7819760718077946E-2</v>
      </c>
      <c r="P8" s="40">
        <v>6.6455789463343712E-2</v>
      </c>
      <c r="Q8" s="40">
        <v>1.4869164745880169E-2</v>
      </c>
      <c r="R8" s="40">
        <v>0.56597935106142616</v>
      </c>
      <c r="S8" s="40">
        <f t="shared" si="2"/>
        <v>0.16283119613276692</v>
      </c>
      <c r="T8" s="40">
        <f t="shared" si="3"/>
        <v>0.22714681081854624</v>
      </c>
      <c r="U8" s="40"/>
      <c r="V8" s="40">
        <f t="shared" si="4"/>
        <v>0.23277158021538172</v>
      </c>
      <c r="W8" s="40">
        <f t="shared" si="5"/>
        <v>0.84635711217831822</v>
      </c>
      <c r="X8" s="40">
        <f t="shared" si="6"/>
        <v>5.1420783651766895</v>
      </c>
      <c r="Y8" s="40">
        <f t="shared" si="7"/>
        <v>5.1420783651766895</v>
      </c>
      <c r="Z8" s="40">
        <f t="shared" si="8"/>
        <v>8.8287360897379354E-4</v>
      </c>
      <c r="AA8" s="40">
        <v>6.8072969677893296E-3</v>
      </c>
      <c r="AB8" s="48">
        <f t="shared" si="9"/>
        <v>0.1613486747634553</v>
      </c>
      <c r="AC8" s="40">
        <v>8.8287360897379354E-4</v>
      </c>
    </row>
    <row r="9" spans="1:35" ht="15.6" x14ac:dyDescent="0.3">
      <c r="A9" s="46">
        <v>1079</v>
      </c>
      <c r="B9" s="17">
        <v>1080</v>
      </c>
      <c r="C9" s="127"/>
      <c r="D9" s="37" t="s">
        <v>144</v>
      </c>
      <c r="E9" s="47" t="s">
        <v>137</v>
      </c>
      <c r="F9" s="40">
        <v>0.99840673451916684</v>
      </c>
      <c r="G9" s="40">
        <v>0.74324645676781131</v>
      </c>
      <c r="H9" s="40">
        <v>1.325026158089984</v>
      </c>
      <c r="I9" s="40">
        <v>0.77356606106725012</v>
      </c>
      <c r="J9" s="40">
        <v>1.0183820032340913</v>
      </c>
      <c r="K9" s="40">
        <f t="shared" si="0"/>
        <v>0.97172548273566073</v>
      </c>
      <c r="L9" s="40">
        <f t="shared" si="1"/>
        <v>0.23408326991198691</v>
      </c>
      <c r="M9" s="40"/>
      <c r="N9" s="40">
        <v>0.40931812771850856</v>
      </c>
      <c r="O9" s="40">
        <v>0.42334797631155635</v>
      </c>
      <c r="P9" s="40">
        <v>0.46190301010581891</v>
      </c>
      <c r="Q9" s="40">
        <v>0.26418673764543793</v>
      </c>
      <c r="R9" s="40">
        <v>0.75299531857494251</v>
      </c>
      <c r="S9" s="40">
        <f t="shared" si="2"/>
        <v>0.46235023407125286</v>
      </c>
      <c r="T9" s="40">
        <f t="shared" si="3"/>
        <v>0.17893931714808967</v>
      </c>
      <c r="U9" s="40"/>
      <c r="V9" s="40">
        <f t="shared" si="4"/>
        <v>0.20834377417397518</v>
      </c>
      <c r="W9" s="40">
        <f t="shared" si="5"/>
        <v>0.50937524866440786</v>
      </c>
      <c r="X9" s="40">
        <f t="shared" si="6"/>
        <v>3.4575805677631632</v>
      </c>
      <c r="Y9" s="40">
        <f t="shared" si="7"/>
        <v>3.4575805677631632</v>
      </c>
      <c r="Z9" s="40">
        <f t="shared" si="8"/>
        <v>8.5983362937122037E-3</v>
      </c>
      <c r="AA9" s="40">
        <v>2.6116789840522899E-2</v>
      </c>
      <c r="AB9" s="48">
        <f t="shared" si="9"/>
        <v>0.47580334393373774</v>
      </c>
      <c r="AC9" s="40">
        <v>8.5983362937122037E-3</v>
      </c>
    </row>
    <row r="10" spans="1:35" ht="29.4" customHeight="1" x14ac:dyDescent="0.3">
      <c r="A10" s="46">
        <v>1080</v>
      </c>
      <c r="B10" s="17">
        <v>1081</v>
      </c>
      <c r="C10" s="127"/>
      <c r="D10" s="37" t="s">
        <v>145</v>
      </c>
      <c r="E10" s="47" t="s">
        <v>137</v>
      </c>
      <c r="F10" s="40">
        <v>1.3517035683576959</v>
      </c>
      <c r="G10" s="40">
        <v>1.175032244196045</v>
      </c>
      <c r="H10" s="40">
        <v>1.4718131986242478</v>
      </c>
      <c r="I10" s="40">
        <v>0.78125000000000011</v>
      </c>
      <c r="J10" s="40">
        <v>1.2927235597592437</v>
      </c>
      <c r="K10" s="40">
        <f t="shared" si="0"/>
        <v>1.2145045141874466</v>
      </c>
      <c r="L10" s="40">
        <f t="shared" si="1"/>
        <v>0.26477211560323172</v>
      </c>
      <c r="M10" s="40"/>
      <c r="N10" s="40">
        <v>0.53533043192816387</v>
      </c>
      <c r="O10" s="40">
        <v>0.52622383176085652</v>
      </c>
      <c r="P10" s="40">
        <v>0.5815517223122294</v>
      </c>
      <c r="Q10" s="40">
        <v>0.25059034065038072</v>
      </c>
      <c r="R10" s="40">
        <v>0.91426030051780549</v>
      </c>
      <c r="S10" s="40">
        <f t="shared" si="2"/>
        <v>0.56159132543388712</v>
      </c>
      <c r="T10" s="40">
        <f t="shared" si="3"/>
        <v>0.23634504971705256</v>
      </c>
      <c r="U10" s="40"/>
      <c r="V10" s="40">
        <f t="shared" si="4"/>
        <v>0.2509614071194684</v>
      </c>
      <c r="W10" s="40">
        <f t="shared" si="5"/>
        <v>0.65291318875355953</v>
      </c>
      <c r="X10" s="40">
        <f t="shared" si="6"/>
        <v>3.6792855809418934</v>
      </c>
      <c r="Y10" s="40">
        <f t="shared" si="7"/>
        <v>3.6792855809418934</v>
      </c>
      <c r="Z10" s="40">
        <f t="shared" si="8"/>
        <v>6.2255608043489631E-3</v>
      </c>
      <c r="AA10" s="40">
        <v>2.2554903701624E-2</v>
      </c>
      <c r="AB10" s="48">
        <f t="shared" si="9"/>
        <v>0.46240365422570279</v>
      </c>
      <c r="AC10" s="40">
        <v>6.2255608043489631E-3</v>
      </c>
      <c r="AD10" s="18" t="s">
        <v>410</v>
      </c>
      <c r="AE10" s="18" t="s">
        <v>409</v>
      </c>
      <c r="AF10" s="11" t="s">
        <v>408</v>
      </c>
      <c r="AG10" s="11" t="s">
        <v>407</v>
      </c>
      <c r="AH10" s="11" t="s">
        <v>406</v>
      </c>
      <c r="AI10" s="11" t="s">
        <v>405</v>
      </c>
    </row>
    <row r="11" spans="1:35" ht="15" customHeight="1" x14ac:dyDescent="0.3">
      <c r="A11" s="46">
        <v>1081</v>
      </c>
      <c r="B11" s="17">
        <v>1082</v>
      </c>
      <c r="C11" s="127"/>
      <c r="D11" s="37" t="s">
        <v>146</v>
      </c>
      <c r="E11" s="47" t="s">
        <v>137</v>
      </c>
      <c r="F11" s="40">
        <v>1.313077410532635</v>
      </c>
      <c r="G11" s="40">
        <v>0.985725244305106</v>
      </c>
      <c r="H11" s="40">
        <v>1.2949004435846978</v>
      </c>
      <c r="I11" s="40">
        <v>0.60634359470366528</v>
      </c>
      <c r="J11" s="40">
        <v>1.3195810959543739</v>
      </c>
      <c r="K11" s="40">
        <f t="shared" si="0"/>
        <v>1.1039255578160956</v>
      </c>
      <c r="L11" s="40">
        <f t="shared" si="1"/>
        <v>0.31156152672775494</v>
      </c>
      <c r="M11" s="40"/>
      <c r="N11" s="40">
        <v>0.30662829517387813</v>
      </c>
      <c r="O11" s="40">
        <v>0.32281626869403857</v>
      </c>
      <c r="P11" s="40">
        <v>0.30730827780141878</v>
      </c>
      <c r="Q11" s="40">
        <v>6.6111859335722778E-2</v>
      </c>
      <c r="R11" s="40">
        <v>0.92416219559809953</v>
      </c>
      <c r="S11" s="40">
        <f t="shared" si="2"/>
        <v>0.38540537932063151</v>
      </c>
      <c r="T11" s="40">
        <f t="shared" si="3"/>
        <v>0.31954250187227901</v>
      </c>
      <c r="U11" s="40"/>
      <c r="V11" s="40">
        <f t="shared" si="4"/>
        <v>0.31557724525044972</v>
      </c>
      <c r="W11" s="40">
        <f t="shared" si="5"/>
        <v>0.71852017849546401</v>
      </c>
      <c r="X11" s="40">
        <f t="shared" si="6"/>
        <v>3.2199437588112167</v>
      </c>
      <c r="Y11" s="40">
        <f t="shared" si="7"/>
        <v>3.2199437588112167</v>
      </c>
      <c r="Z11" s="40">
        <f t="shared" si="8"/>
        <v>1.2240227770432047E-2</v>
      </c>
      <c r="AA11" s="40">
        <v>3.3113596840374598E-2</v>
      </c>
      <c r="AB11" s="48">
        <f t="shared" si="9"/>
        <v>0.34912261664009481</v>
      </c>
      <c r="AC11" s="40">
        <v>1.2240227770432047E-2</v>
      </c>
      <c r="AD11" s="11">
        <f t="shared" ref="AD11:AD74" si="10">AG11/AF11</f>
        <v>0.63657555154710688</v>
      </c>
      <c r="AE11" s="11">
        <f t="shared" ref="AE11:AE74" si="11">AI11/AH11</f>
        <v>0.25470056449216921</v>
      </c>
      <c r="AF11" s="11">
        <v>0.72070000000000012</v>
      </c>
      <c r="AG11" s="11">
        <v>0.45877999999999997</v>
      </c>
      <c r="AH11" s="11">
        <v>4.2409800000000004</v>
      </c>
      <c r="AI11" s="11">
        <v>1.0801799999999999</v>
      </c>
    </row>
    <row r="12" spans="1:35" ht="15" customHeight="1" x14ac:dyDescent="0.3">
      <c r="A12" s="46">
        <v>1083</v>
      </c>
      <c r="B12" s="17">
        <v>1084</v>
      </c>
      <c r="C12" s="127"/>
      <c r="D12" s="37" t="s">
        <v>147</v>
      </c>
      <c r="E12" s="47" t="s">
        <v>137</v>
      </c>
      <c r="F12" s="40">
        <v>1.3413270377733597</v>
      </c>
      <c r="G12" s="40">
        <v>1.0781560636182903</v>
      </c>
      <c r="H12" s="40">
        <v>1.8805914512922468</v>
      </c>
      <c r="I12" s="40">
        <v>0.64500497017892644</v>
      </c>
      <c r="J12" s="40">
        <v>1.3656809145129225</v>
      </c>
      <c r="K12" s="40">
        <f t="shared" si="0"/>
        <v>1.2621520874751493</v>
      </c>
      <c r="L12" s="40">
        <f t="shared" si="1"/>
        <v>0.45115940605378235</v>
      </c>
      <c r="M12" s="40"/>
      <c r="N12" s="40">
        <v>0.24618699785093237</v>
      </c>
      <c r="O12" s="40">
        <v>0.26874931212456488</v>
      </c>
      <c r="P12" s="40">
        <v>0.270400213168977</v>
      </c>
      <c r="Q12" s="40">
        <v>9.4651659879629049E-2</v>
      </c>
      <c r="R12" s="40">
        <v>0.55082168530929787</v>
      </c>
      <c r="S12" s="40">
        <f t="shared" si="2"/>
        <v>0.28616197366668022</v>
      </c>
      <c r="T12" s="40">
        <f t="shared" si="3"/>
        <v>0.16497772260293597</v>
      </c>
      <c r="U12" s="40"/>
      <c r="V12" s="40">
        <f t="shared" si="4"/>
        <v>0.33967812604438702</v>
      </c>
      <c r="W12" s="40">
        <f t="shared" si="5"/>
        <v>0.97599011380846901</v>
      </c>
      <c r="X12" s="40">
        <f t="shared" si="6"/>
        <v>4.0634304945194906</v>
      </c>
      <c r="Y12" s="40">
        <f t="shared" si="7"/>
        <v>4.0634304945194906</v>
      </c>
      <c r="Z12" s="40">
        <f t="shared" si="8"/>
        <v>3.6161971003435297E-3</v>
      </c>
      <c r="AA12" s="40">
        <v>1.6081258495725299E-2</v>
      </c>
      <c r="AB12" s="48">
        <f t="shared" si="9"/>
        <v>0.22672542913519095</v>
      </c>
      <c r="AC12" s="40">
        <v>3.6161971003435297E-3</v>
      </c>
      <c r="AD12" s="11">
        <f t="shared" si="10"/>
        <v>1.162665334350101</v>
      </c>
      <c r="AE12" s="11">
        <f t="shared" si="11"/>
        <v>0.15665194937711638</v>
      </c>
      <c r="AF12" s="11">
        <v>0.76058000000000014</v>
      </c>
      <c r="AG12" s="11">
        <v>0.88429999999999997</v>
      </c>
      <c r="AH12" s="11">
        <v>9.290659999999999</v>
      </c>
      <c r="AI12" s="11">
        <v>1.4554</v>
      </c>
    </row>
    <row r="13" spans="1:35" ht="15" customHeight="1" x14ac:dyDescent="0.3">
      <c r="A13" s="46">
        <v>1084</v>
      </c>
      <c r="B13" s="17">
        <v>1085</v>
      </c>
      <c r="C13" s="127"/>
      <c r="D13" s="37" t="s">
        <v>148</v>
      </c>
      <c r="E13" s="47" t="s">
        <v>137</v>
      </c>
      <c r="F13" s="40">
        <v>1.6106279872543812</v>
      </c>
      <c r="G13" s="40">
        <v>1.1484333510355813</v>
      </c>
      <c r="H13" s="40">
        <v>1.7604885820499201</v>
      </c>
      <c r="I13" s="40">
        <v>0.62566383430695693</v>
      </c>
      <c r="J13" s="40">
        <v>1.5060740839086562</v>
      </c>
      <c r="K13" s="40">
        <f t="shared" si="0"/>
        <v>1.330257567711099</v>
      </c>
      <c r="L13" s="40">
        <f t="shared" si="1"/>
        <v>0.45390806341807494</v>
      </c>
      <c r="M13" s="40"/>
      <c r="N13" s="40">
        <v>0.22136880976878107</v>
      </c>
      <c r="O13" s="40">
        <v>0.24912465404892367</v>
      </c>
      <c r="P13" s="40">
        <v>0.23875609153047961</v>
      </c>
      <c r="Q13" s="40">
        <v>5.5132837237495916E-2</v>
      </c>
      <c r="R13" s="40">
        <v>0.76765247768765099</v>
      </c>
      <c r="S13" s="40">
        <f t="shared" si="2"/>
        <v>0.30640697405466627</v>
      </c>
      <c r="T13" s="40">
        <f t="shared" si="3"/>
        <v>0.26971072556144038</v>
      </c>
      <c r="U13" s="40"/>
      <c r="V13" s="40">
        <f t="shared" si="4"/>
        <v>0.37334729510124065</v>
      </c>
      <c r="W13" s="40">
        <f t="shared" si="5"/>
        <v>1.0238505936564328</v>
      </c>
      <c r="X13" s="40">
        <f t="shared" si="6"/>
        <v>3.8782747709476051</v>
      </c>
      <c r="Y13" s="40">
        <f t="shared" si="7"/>
        <v>3.8782747709476051</v>
      </c>
      <c r="Z13" s="40">
        <f t="shared" si="8"/>
        <v>4.6861974445742641E-3</v>
      </c>
      <c r="AA13" s="40">
        <v>1.90427382848052E-2</v>
      </c>
      <c r="AB13" s="48">
        <f t="shared" si="9"/>
        <v>0.23033657653373391</v>
      </c>
      <c r="AC13" s="40">
        <v>4.6861974445742641E-3</v>
      </c>
      <c r="AD13" s="11">
        <f t="shared" si="10"/>
        <v>1.1870914809243813</v>
      </c>
      <c r="AE13" s="11">
        <f t="shared" si="11"/>
        <v>0.16668651226788916</v>
      </c>
      <c r="AF13" s="11">
        <v>0.73129999999999995</v>
      </c>
      <c r="AG13" s="11">
        <v>0.86812</v>
      </c>
      <c r="AH13" s="11">
        <v>12.093360000000001</v>
      </c>
      <c r="AI13" s="11">
        <v>2.0158</v>
      </c>
    </row>
    <row r="14" spans="1:35" ht="15" customHeight="1" x14ac:dyDescent="0.3">
      <c r="A14" s="46">
        <v>1085</v>
      </c>
      <c r="B14" s="17">
        <v>1086</v>
      </c>
      <c r="C14" s="127"/>
      <c r="D14" s="37" t="s">
        <v>149</v>
      </c>
      <c r="E14" s="47" t="s">
        <v>137</v>
      </c>
      <c r="F14" s="40">
        <v>1.049485113533543</v>
      </c>
      <c r="G14" s="40">
        <v>0.8178939204618898</v>
      </c>
      <c r="H14" s="40">
        <v>1.2848463957947349</v>
      </c>
      <c r="I14" s="40">
        <v>0.63542160368822442</v>
      </c>
      <c r="J14" s="40">
        <v>1.1426601749321383</v>
      </c>
      <c r="K14" s="40">
        <f t="shared" si="0"/>
        <v>0.98606144168210608</v>
      </c>
      <c r="L14" s="40">
        <f t="shared" si="1"/>
        <v>0.25934860005041832</v>
      </c>
      <c r="M14" s="40"/>
      <c r="N14" s="40">
        <v>0.59341628687133285</v>
      </c>
      <c r="O14" s="40">
        <v>0.6816268160008554</v>
      </c>
      <c r="P14" s="40">
        <v>0.50620815011828224</v>
      </c>
      <c r="Q14" s="40">
        <v>0.41285200678953771</v>
      </c>
      <c r="R14" s="40">
        <v>0.79589954691864584</v>
      </c>
      <c r="S14" s="40">
        <f t="shared" si="2"/>
        <v>0.59800056133973079</v>
      </c>
      <c r="T14" s="40">
        <f t="shared" si="3"/>
        <v>0.14906727385989649</v>
      </c>
      <c r="U14" s="40"/>
      <c r="V14" s="40">
        <f t="shared" si="4"/>
        <v>0.21152156921237752</v>
      </c>
      <c r="W14" s="40">
        <f t="shared" si="5"/>
        <v>0.38806088034237529</v>
      </c>
      <c r="X14" s="40">
        <f t="shared" si="6"/>
        <v>2.5945389968982693</v>
      </c>
      <c r="Y14" s="40">
        <f t="shared" si="7"/>
        <v>2.5945389968982693</v>
      </c>
      <c r="Z14" s="40">
        <f t="shared" si="8"/>
        <v>3.1887320433831176E-2</v>
      </c>
      <c r="AA14" s="40">
        <v>5.6403970329589298E-2</v>
      </c>
      <c r="AB14" s="48">
        <f t="shared" si="9"/>
        <v>0.60645365092018133</v>
      </c>
      <c r="AC14" s="40">
        <v>3.1887320433831176E-2</v>
      </c>
      <c r="AD14" s="11">
        <f t="shared" si="10"/>
        <v>1.1140085106382978</v>
      </c>
      <c r="AE14" s="11">
        <f t="shared" si="11"/>
        <v>0.27342613754415124</v>
      </c>
      <c r="AF14" s="11">
        <v>0.58750000000000002</v>
      </c>
      <c r="AG14" s="11">
        <v>0.65447999999999995</v>
      </c>
      <c r="AH14" s="11">
        <v>6.1606399999999999</v>
      </c>
      <c r="AI14" s="11">
        <v>1.68448</v>
      </c>
    </row>
    <row r="15" spans="1:35" ht="15" customHeight="1" x14ac:dyDescent="0.3">
      <c r="A15" s="46">
        <v>1093</v>
      </c>
      <c r="B15" s="17">
        <v>1094</v>
      </c>
      <c r="C15" s="127"/>
      <c r="D15" s="37" t="s">
        <v>150</v>
      </c>
      <c r="E15" s="47" t="s">
        <v>137</v>
      </c>
      <c r="F15" s="40">
        <v>0.85839915503306397</v>
      </c>
      <c r="G15" s="40">
        <v>0.83245315944158704</v>
      </c>
      <c r="H15" s="40">
        <v>1.6767312637766347</v>
      </c>
      <c r="I15" s="40">
        <v>0.62075220426157229</v>
      </c>
      <c r="J15" s="40">
        <v>1.1924825495958853</v>
      </c>
      <c r="K15" s="40">
        <f t="shared" si="0"/>
        <v>1.0361636664217486</v>
      </c>
      <c r="L15" s="40">
        <f t="shared" si="1"/>
        <v>0.4124400911269564</v>
      </c>
      <c r="M15" s="40"/>
      <c r="N15" s="40">
        <v>0.17664201922794229</v>
      </c>
      <c r="O15" s="40">
        <v>0.1764031399758916</v>
      </c>
      <c r="P15" s="40">
        <v>0.13292711610266666</v>
      </c>
      <c r="Q15" s="40">
        <v>6.9624114309234722E-2</v>
      </c>
      <c r="R15" s="40">
        <v>0.67343736218504702</v>
      </c>
      <c r="S15" s="40">
        <f t="shared" si="2"/>
        <v>0.24580675036015648</v>
      </c>
      <c r="T15" s="40">
        <f t="shared" si="3"/>
        <v>0.24302813335735879</v>
      </c>
      <c r="U15" s="40"/>
      <c r="V15" s="40">
        <f t="shared" si="4"/>
        <v>0.33850369449385204</v>
      </c>
      <c r="W15" s="40">
        <f t="shared" si="5"/>
        <v>0.7903569160615922</v>
      </c>
      <c r="X15" s="40">
        <f t="shared" si="6"/>
        <v>3.3019830743087444</v>
      </c>
      <c r="Y15" s="40">
        <f t="shared" si="7"/>
        <v>3.3019830743087444</v>
      </c>
      <c r="Z15" s="40">
        <f t="shared" si="8"/>
        <v>1.0826794354504479E-2</v>
      </c>
      <c r="AA15" s="40">
        <v>3.0584433138664598E-2</v>
      </c>
      <c r="AB15" s="48">
        <f t="shared" si="9"/>
        <v>0.23722772601071493</v>
      </c>
      <c r="AC15" s="40">
        <v>1.0826794354504479E-2</v>
      </c>
      <c r="AD15" s="11">
        <f t="shared" si="10"/>
        <v>1.0091883083110849</v>
      </c>
      <c r="AE15" s="11">
        <f t="shared" si="11"/>
        <v>0.16283119613276689</v>
      </c>
      <c r="AF15" s="11">
        <v>0.57682</v>
      </c>
      <c r="AG15" s="11">
        <v>0.58211999999999997</v>
      </c>
      <c r="AH15" s="11">
        <v>22.395340000000001</v>
      </c>
      <c r="AI15" s="11">
        <v>3.6466599999999998</v>
      </c>
    </row>
    <row r="16" spans="1:35" ht="15" customHeight="1" x14ac:dyDescent="0.3">
      <c r="A16" s="46">
        <v>1094</v>
      </c>
      <c r="B16" s="17">
        <v>1095</v>
      </c>
      <c r="C16" s="127"/>
      <c r="D16" s="37" t="s">
        <v>151</v>
      </c>
      <c r="E16" s="47" t="s">
        <v>137</v>
      </c>
      <c r="F16" s="40">
        <v>1.3716020422243687</v>
      </c>
      <c r="G16" s="40">
        <v>0.91468883676003854</v>
      </c>
      <c r="H16" s="40">
        <v>1.7027735614737129</v>
      </c>
      <c r="I16" s="40">
        <v>0.49365254588105423</v>
      </c>
      <c r="J16" s="40">
        <v>1.3048502828756725</v>
      </c>
      <c r="K16" s="40">
        <f t="shared" si="0"/>
        <v>1.1575134538429694</v>
      </c>
      <c r="L16" s="40">
        <f t="shared" si="1"/>
        <v>0.46489938417348248</v>
      </c>
      <c r="M16" s="40"/>
      <c r="N16" s="40">
        <v>0.17108418119370103</v>
      </c>
      <c r="O16" s="40">
        <v>0.18031235823990671</v>
      </c>
      <c r="P16" s="40">
        <v>0.12150865141598084</v>
      </c>
      <c r="Q16" s="40">
        <v>3.6821981725098839E-2</v>
      </c>
      <c r="R16" s="40">
        <v>0.72034216836238751</v>
      </c>
      <c r="S16" s="40">
        <f t="shared" si="2"/>
        <v>0.24601386818741497</v>
      </c>
      <c r="T16" s="40">
        <f t="shared" si="3"/>
        <v>0.27119240269327316</v>
      </c>
      <c r="U16" s="40"/>
      <c r="V16" s="40">
        <f t="shared" si="4"/>
        <v>0.38057637648928871</v>
      </c>
      <c r="W16" s="40">
        <f t="shared" si="5"/>
        <v>0.91149958565555445</v>
      </c>
      <c r="X16" s="40">
        <f t="shared" si="6"/>
        <v>3.3871126947571377</v>
      </c>
      <c r="Y16" s="40">
        <f t="shared" si="7"/>
        <v>3.3871126947571377</v>
      </c>
      <c r="Z16" s="40">
        <f t="shared" si="8"/>
        <v>9.5406443379112294E-3</v>
      </c>
      <c r="AA16" s="40">
        <v>2.8126655626812099E-2</v>
      </c>
      <c r="AB16" s="48">
        <f t="shared" si="9"/>
        <v>0.21253650864328505</v>
      </c>
      <c r="AC16" s="40">
        <v>9.5406443379112294E-3</v>
      </c>
      <c r="AD16" s="11">
        <f t="shared" si="10"/>
        <v>0.97172548273566062</v>
      </c>
      <c r="AE16" s="11">
        <f t="shared" si="11"/>
        <v>0.46235023407125286</v>
      </c>
      <c r="AF16" s="11">
        <v>0.8410399999999999</v>
      </c>
      <c r="AG16" s="11">
        <v>0.81725999999999988</v>
      </c>
      <c r="AH16" s="11">
        <v>2.7726600000000001</v>
      </c>
      <c r="AI16" s="11">
        <v>1.2819400000000001</v>
      </c>
    </row>
    <row r="17" spans="1:35" ht="15" customHeight="1" x14ac:dyDescent="0.3">
      <c r="A17" s="46">
        <v>1103</v>
      </c>
      <c r="B17" s="17">
        <v>1104</v>
      </c>
      <c r="C17" s="127"/>
      <c r="D17" s="37" t="s">
        <v>153</v>
      </c>
      <c r="E17" s="47" t="s">
        <v>137</v>
      </c>
      <c r="F17" s="40">
        <v>0.1273948285672426</v>
      </c>
      <c r="G17" s="40">
        <v>4.3117987577385802E-2</v>
      </c>
      <c r="H17" s="40">
        <v>0.14199463708317292</v>
      </c>
      <c r="I17" s="40">
        <v>4.086924227504881E-2</v>
      </c>
      <c r="J17" s="40">
        <v>7.9506775197020763E-2</v>
      </c>
      <c r="K17" s="40">
        <f t="shared" si="0"/>
        <v>8.6576694139974181E-2</v>
      </c>
      <c r="L17" s="40">
        <f t="shared" si="1"/>
        <v>4.6811009880464438E-2</v>
      </c>
      <c r="M17" s="40"/>
      <c r="N17" s="40">
        <v>0.64236134601593886</v>
      </c>
      <c r="O17" s="40">
        <v>1.271665742081264</v>
      </c>
      <c r="P17" s="40">
        <v>0.49541991962872245</v>
      </c>
      <c r="Q17" s="40">
        <v>0.29828027115158234</v>
      </c>
      <c r="R17" s="40">
        <v>1.1831761538149292</v>
      </c>
      <c r="S17" s="40">
        <f t="shared" si="2"/>
        <v>0.77818068653848738</v>
      </c>
      <c r="T17" s="40">
        <f t="shared" si="3"/>
        <v>0.429026159403603</v>
      </c>
      <c r="U17" s="40"/>
      <c r="V17" s="40">
        <f t="shared" si="4"/>
        <v>0.30516775394742701</v>
      </c>
      <c r="W17" s="40">
        <f t="shared" si="5"/>
        <v>-0.69160399239851322</v>
      </c>
      <c r="X17" s="40">
        <f t="shared" si="6"/>
        <v>-3.2050429089891819</v>
      </c>
      <c r="Y17" s="40">
        <f t="shared" si="7"/>
        <v>3.2050429089891819</v>
      </c>
      <c r="Z17" s="40">
        <f t="shared" si="8"/>
        <v>1.2517146667418242E-2</v>
      </c>
      <c r="AA17" s="40">
        <v>3.33094518475417E-2</v>
      </c>
      <c r="AB17" s="49">
        <f t="shared" si="9"/>
        <v>8.9883391167645179</v>
      </c>
      <c r="AC17" s="40">
        <v>1.2517146667418242E-2</v>
      </c>
      <c r="AD17" s="11">
        <f t="shared" si="10"/>
        <v>1.2145045141874464</v>
      </c>
      <c r="AE17" s="11">
        <f t="shared" si="11"/>
        <v>0.56159132543388712</v>
      </c>
      <c r="AF17" s="11">
        <v>0.74431999999999987</v>
      </c>
      <c r="AG17" s="11">
        <v>0.90398000000000001</v>
      </c>
      <c r="AH17" s="11">
        <v>1.8887399999999999</v>
      </c>
      <c r="AI17" s="11">
        <v>1.0607</v>
      </c>
    </row>
    <row r="18" spans="1:35" ht="15" customHeight="1" x14ac:dyDescent="0.3">
      <c r="A18" s="46">
        <v>1107</v>
      </c>
      <c r="B18" s="17">
        <v>1108</v>
      </c>
      <c r="C18" s="127"/>
      <c r="D18" s="37" t="s">
        <v>154</v>
      </c>
      <c r="E18" s="47" t="s">
        <v>137</v>
      </c>
      <c r="F18" s="40">
        <v>0.20744039854397278</v>
      </c>
      <c r="G18" s="40">
        <v>2.88223820704906E-2</v>
      </c>
      <c r="H18" s="40">
        <v>0.31754314039730158</v>
      </c>
      <c r="I18" s="40">
        <v>4.7146956878237854E-2</v>
      </c>
      <c r="J18" s="40">
        <v>0.1242344054762526</v>
      </c>
      <c r="K18" s="40">
        <f t="shared" si="0"/>
        <v>0.1450374566732511</v>
      </c>
      <c r="L18" s="40">
        <f t="shared" si="1"/>
        <v>0.11955500671800656</v>
      </c>
      <c r="M18" s="40"/>
      <c r="N18" s="40">
        <v>1.4309282260358398</v>
      </c>
      <c r="O18" s="40">
        <v>2.0200056888214659</v>
      </c>
      <c r="P18" s="40">
        <v>0.92689864416421741</v>
      </c>
      <c r="Q18" s="40">
        <v>0.47454252394045698</v>
      </c>
      <c r="R18" s="40">
        <v>0.87304446762112442</v>
      </c>
      <c r="S18" s="40">
        <f t="shared" si="2"/>
        <v>1.1450839101166208</v>
      </c>
      <c r="T18" s="40">
        <f t="shared" si="3"/>
        <v>0.59548952780935038</v>
      </c>
      <c r="U18" s="40"/>
      <c r="V18" s="40">
        <f t="shared" si="4"/>
        <v>0.42947711077654982</v>
      </c>
      <c r="W18" s="40">
        <f t="shared" si="5"/>
        <v>-1.0000464534433697</v>
      </c>
      <c r="X18" s="40">
        <f t="shared" si="6"/>
        <v>-3.29302591913578</v>
      </c>
      <c r="Y18" s="40">
        <f t="shared" si="7"/>
        <v>3.29302591913578</v>
      </c>
      <c r="Z18" s="40">
        <f t="shared" si="8"/>
        <v>1.0972387885943687E-2</v>
      </c>
      <c r="AA18" s="40">
        <v>3.0584433138664598E-2</v>
      </c>
      <c r="AB18" s="49">
        <f t="shared" si="9"/>
        <v>7.8950909398275861</v>
      </c>
      <c r="AC18" s="40">
        <v>1.0972387885943687E-2</v>
      </c>
      <c r="AD18" s="11">
        <f t="shared" si="10"/>
        <v>1.1039255578160956</v>
      </c>
      <c r="AE18" s="11">
        <f t="shared" si="11"/>
        <v>0.38540537932063157</v>
      </c>
      <c r="AF18" s="11">
        <v>0.59966000000000008</v>
      </c>
      <c r="AG18" s="11">
        <v>0.66198000000000001</v>
      </c>
      <c r="AH18" s="11">
        <v>4.5589399999999998</v>
      </c>
      <c r="AI18" s="11">
        <v>1.7570399999999999</v>
      </c>
    </row>
    <row r="19" spans="1:35" ht="15" customHeight="1" x14ac:dyDescent="0.3">
      <c r="A19" s="46">
        <v>1111</v>
      </c>
      <c r="B19" s="17">
        <v>1112</v>
      </c>
      <c r="C19" s="127"/>
      <c r="D19" s="37" t="s">
        <v>155</v>
      </c>
      <c r="E19" s="47" t="s">
        <v>137</v>
      </c>
      <c r="F19" s="40">
        <v>1.3755094226087909</v>
      </c>
      <c r="G19" s="40">
        <v>1.1854161538251142</v>
      </c>
      <c r="H19" s="40">
        <v>1.4998222149284757</v>
      </c>
      <c r="I19" s="40">
        <v>0.70826837340335336</v>
      </c>
      <c r="J19" s="40">
        <v>1.3655261070539648</v>
      </c>
      <c r="K19" s="40">
        <f t="shared" si="0"/>
        <v>1.2269084543639397</v>
      </c>
      <c r="L19" s="40">
        <f t="shared" si="1"/>
        <v>0.31084086229487429</v>
      </c>
      <c r="M19" s="40"/>
      <c r="N19" s="40">
        <v>0.48590803802576271</v>
      </c>
      <c r="O19" s="40">
        <v>0.53569369765954988</v>
      </c>
      <c r="P19" s="40">
        <v>0.46442159544697037</v>
      </c>
      <c r="Q19" s="40">
        <v>0.19730843002232493</v>
      </c>
      <c r="R19" s="40">
        <v>0.91967214832982203</v>
      </c>
      <c r="S19" s="40">
        <f t="shared" si="2"/>
        <v>0.52060078189688608</v>
      </c>
      <c r="T19" s="40">
        <f t="shared" si="3"/>
        <v>0.25901900695747015</v>
      </c>
      <c r="U19" s="40"/>
      <c r="V19" s="40">
        <f t="shared" si="4"/>
        <v>0.28610565149735767</v>
      </c>
      <c r="W19" s="40">
        <f t="shared" si="5"/>
        <v>0.70630767246705362</v>
      </c>
      <c r="X19" s="40">
        <f t="shared" si="6"/>
        <v>3.4912623514544805</v>
      </c>
      <c r="Y19" s="40">
        <f t="shared" si="7"/>
        <v>3.4912623514544805</v>
      </c>
      <c r="Z19" s="40">
        <f t="shared" si="8"/>
        <v>8.1832528830483586E-3</v>
      </c>
      <c r="AA19" s="40">
        <v>2.5109639607997399E-2</v>
      </c>
      <c r="AB19" s="48">
        <f t="shared" si="9"/>
        <v>0.42431917397356145</v>
      </c>
      <c r="AC19" s="40">
        <v>8.1832528830483586E-3</v>
      </c>
      <c r="AD19" s="11">
        <f t="shared" si="10"/>
        <v>1.2621520874751491</v>
      </c>
      <c r="AE19" s="11">
        <f t="shared" si="11"/>
        <v>0.28616197366668022</v>
      </c>
      <c r="AF19" s="11">
        <v>0.80479999999999996</v>
      </c>
      <c r="AG19" s="11">
        <v>1.0157799999999999</v>
      </c>
      <c r="AH19" s="11">
        <v>3.4526599999999994</v>
      </c>
      <c r="AI19" s="11">
        <v>0.98802000000000001</v>
      </c>
    </row>
    <row r="20" spans="1:35" ht="15" customHeight="1" x14ac:dyDescent="0.3">
      <c r="A20" s="46">
        <v>1114</v>
      </c>
      <c r="B20" s="17">
        <v>1115</v>
      </c>
      <c r="C20" s="127"/>
      <c r="D20" s="37" t="s">
        <v>157</v>
      </c>
      <c r="E20" s="47" t="s">
        <v>137</v>
      </c>
      <c r="F20" s="40">
        <v>0.81886076699662136</v>
      </c>
      <c r="G20" s="40">
        <v>1.7986485685495821</v>
      </c>
      <c r="H20" s="40">
        <v>0.81678620117361156</v>
      </c>
      <c r="I20" s="40">
        <v>1.1513840317704938</v>
      </c>
      <c r="J20" s="40">
        <v>1.6858810977416869</v>
      </c>
      <c r="K20" s="40">
        <f t="shared" si="0"/>
        <v>1.2543121332463991</v>
      </c>
      <c r="L20" s="40">
        <f t="shared" si="1"/>
        <v>0.46749196613217497</v>
      </c>
      <c r="M20" s="40"/>
      <c r="N20" s="40">
        <v>5.0134427805125142E-2</v>
      </c>
      <c r="O20" s="40">
        <v>0.11963981883325202</v>
      </c>
      <c r="P20" s="40">
        <v>9.7661939582633681E-2</v>
      </c>
      <c r="Q20" s="40">
        <v>2.1514015188764841E-2</v>
      </c>
      <c r="R20" s="40">
        <v>0.33855582418438784</v>
      </c>
      <c r="S20" s="40">
        <f t="shared" si="2"/>
        <v>0.12550120511883273</v>
      </c>
      <c r="T20" s="40">
        <f t="shared" si="3"/>
        <v>0.1251949859740383</v>
      </c>
      <c r="U20" s="40"/>
      <c r="V20" s="40">
        <f t="shared" si="4"/>
        <v>0.34221522680264121</v>
      </c>
      <c r="W20" s="40">
        <f t="shared" si="5"/>
        <v>1.1288109281275664</v>
      </c>
      <c r="X20" s="40">
        <f t="shared" si="6"/>
        <v>4.6648413012715322</v>
      </c>
      <c r="Y20" s="40">
        <f t="shared" si="7"/>
        <v>4.6648413012715322</v>
      </c>
      <c r="Z20" s="40">
        <f t="shared" si="8"/>
        <v>1.6132786910968042E-3</v>
      </c>
      <c r="AA20" s="40">
        <v>1.06324432779398E-2</v>
      </c>
      <c r="AB20" s="48">
        <f t="shared" si="9"/>
        <v>0.10005580093848858</v>
      </c>
      <c r="AC20" s="40">
        <v>1.6132786910968042E-3</v>
      </c>
      <c r="AD20" s="11">
        <f t="shared" si="10"/>
        <v>1.330257567711099</v>
      </c>
      <c r="AE20" s="11">
        <f t="shared" si="11"/>
        <v>0.30640697405466627</v>
      </c>
      <c r="AF20" s="11">
        <v>0.6025600000000001</v>
      </c>
      <c r="AG20" s="11">
        <v>0.80155999999999994</v>
      </c>
      <c r="AH20" s="11">
        <v>5.0151599999999998</v>
      </c>
      <c r="AI20" s="11">
        <v>1.53668</v>
      </c>
    </row>
    <row r="21" spans="1:35" ht="15" customHeight="1" x14ac:dyDescent="0.3">
      <c r="A21" s="46">
        <v>1121</v>
      </c>
      <c r="B21" s="17">
        <v>1122</v>
      </c>
      <c r="C21" s="127"/>
      <c r="D21" s="37" t="s">
        <v>159</v>
      </c>
      <c r="E21" s="47" t="s">
        <v>137</v>
      </c>
      <c r="F21" s="40">
        <v>1.4191342792514907</v>
      </c>
      <c r="G21" s="40">
        <v>1.2302076907258892</v>
      </c>
      <c r="H21" s="40">
        <v>1.3731235862636231</v>
      </c>
      <c r="I21" s="40">
        <v>0.68463397079991761</v>
      </c>
      <c r="J21" s="40">
        <v>1.2755757762697921</v>
      </c>
      <c r="K21" s="40">
        <f t="shared" si="0"/>
        <v>1.1965350606621425</v>
      </c>
      <c r="L21" s="40">
        <f t="shared" si="1"/>
        <v>0.29587071755751915</v>
      </c>
      <c r="M21" s="40"/>
      <c r="N21" s="40">
        <v>0.41687907108467859</v>
      </c>
      <c r="O21" s="40">
        <v>0.43476824317945817</v>
      </c>
      <c r="P21" s="40">
        <v>0.44047956197488913</v>
      </c>
      <c r="Q21" s="40">
        <v>0.11970168979514774</v>
      </c>
      <c r="R21" s="40">
        <v>0.85594260360615504</v>
      </c>
      <c r="S21" s="40">
        <f t="shared" si="2"/>
        <v>0.45355423392806571</v>
      </c>
      <c r="T21" s="40">
        <f t="shared" si="3"/>
        <v>0.26231796037485278</v>
      </c>
      <c r="U21" s="40"/>
      <c r="V21" s="40">
        <f t="shared" si="4"/>
        <v>0.27959809892345844</v>
      </c>
      <c r="W21" s="40">
        <f t="shared" si="5"/>
        <v>0.74298082673407684</v>
      </c>
      <c r="X21" s="40">
        <f t="shared" si="6"/>
        <v>3.7580139700382951</v>
      </c>
      <c r="Y21" s="40">
        <f t="shared" si="7"/>
        <v>3.7580139700382951</v>
      </c>
      <c r="Z21" s="40">
        <f t="shared" si="8"/>
        <v>5.560102705128538E-3</v>
      </c>
      <c r="AA21" s="40">
        <v>2.0641364109020201E-2</v>
      </c>
      <c r="AB21" s="48">
        <f t="shared" si="9"/>
        <v>0.37905636770649781</v>
      </c>
      <c r="AC21" s="40">
        <v>5.560102705128538E-3</v>
      </c>
      <c r="AD21" s="11">
        <f t="shared" si="10"/>
        <v>0.98606144168210597</v>
      </c>
      <c r="AE21" s="11">
        <f t="shared" si="11"/>
        <v>0.59800056133973067</v>
      </c>
      <c r="AF21" s="11">
        <v>0.92835999999999996</v>
      </c>
      <c r="AG21" s="11">
        <v>0.9154199999999999</v>
      </c>
      <c r="AH21" s="11">
        <v>1.4964200000000001</v>
      </c>
      <c r="AI21" s="11">
        <v>0.89485999999999988</v>
      </c>
    </row>
    <row r="22" spans="1:35" ht="15" customHeight="1" x14ac:dyDescent="0.3">
      <c r="A22" s="46">
        <v>1123</v>
      </c>
      <c r="B22" s="17">
        <v>1124</v>
      </c>
      <c r="C22" s="127"/>
      <c r="D22" s="37" t="s">
        <v>160</v>
      </c>
      <c r="E22" s="47" t="s">
        <v>137</v>
      </c>
      <c r="F22" s="40">
        <v>1.328035150836012</v>
      </c>
      <c r="G22" s="40">
        <v>1.2950075196838784</v>
      </c>
      <c r="H22" s="40">
        <v>1.2838017162572619</v>
      </c>
      <c r="I22" s="40">
        <v>0.84220459437940509</v>
      </c>
      <c r="J22" s="40">
        <v>1.5520037745864175</v>
      </c>
      <c r="K22" s="40">
        <f t="shared" si="0"/>
        <v>1.2602105511485948</v>
      </c>
      <c r="L22" s="40">
        <f t="shared" si="1"/>
        <v>0.25799215760946675</v>
      </c>
      <c r="M22" s="40"/>
      <c r="N22" s="40">
        <v>0.14124421715623431</v>
      </c>
      <c r="O22" s="40">
        <v>0.17705604481355552</v>
      </c>
      <c r="P22" s="40">
        <v>0.25049119335600017</v>
      </c>
      <c r="Q22" s="40">
        <v>2.894905523660888E-2</v>
      </c>
      <c r="R22" s="40">
        <v>0.5979146926035338</v>
      </c>
      <c r="S22" s="40">
        <f t="shared" si="2"/>
        <v>0.23913104063318652</v>
      </c>
      <c r="T22" s="40">
        <f t="shared" si="3"/>
        <v>0.21590875636060208</v>
      </c>
      <c r="U22" s="40"/>
      <c r="V22" s="40">
        <f t="shared" si="4"/>
        <v>0.23788289604463975</v>
      </c>
      <c r="W22" s="40">
        <f t="shared" si="5"/>
        <v>1.0210795105154082</v>
      </c>
      <c r="X22" s="40">
        <f t="shared" si="6"/>
        <v>6.0703165971259834</v>
      </c>
      <c r="Y22" s="40">
        <f t="shared" si="7"/>
        <v>6.0703165971259834</v>
      </c>
      <c r="Z22" s="40">
        <f t="shared" si="8"/>
        <v>2.9911204337252717E-4</v>
      </c>
      <c r="AA22" s="40">
        <v>3.5977783563474102E-3</v>
      </c>
      <c r="AB22" s="48">
        <f t="shared" si="9"/>
        <v>0.18975483137737187</v>
      </c>
      <c r="AC22" s="40">
        <v>2.9911204337252717E-4</v>
      </c>
      <c r="AD22" s="11">
        <f t="shared" si="10"/>
        <v>1.0361636664217488</v>
      </c>
      <c r="AE22" s="11">
        <f t="shared" si="11"/>
        <v>0.24580675036015645</v>
      </c>
      <c r="AF22" s="11">
        <v>0.87104000000000004</v>
      </c>
      <c r="AG22" s="11">
        <v>0.90254000000000012</v>
      </c>
      <c r="AH22" s="11">
        <v>5.4420799999999989</v>
      </c>
      <c r="AI22" s="11">
        <v>1.3376999999999999</v>
      </c>
    </row>
    <row r="23" spans="1:35" ht="15" customHeight="1" x14ac:dyDescent="0.3">
      <c r="A23" s="46">
        <v>1184</v>
      </c>
      <c r="B23" s="17">
        <v>1185</v>
      </c>
      <c r="C23" s="127"/>
      <c r="D23" s="37" t="s">
        <v>164</v>
      </c>
      <c r="E23" s="47" t="s">
        <v>137</v>
      </c>
      <c r="F23" s="40">
        <v>1.3487615506588659</v>
      </c>
      <c r="G23" s="40">
        <v>1.2459675214609875</v>
      </c>
      <c r="H23" s="40">
        <v>1.5553064683689648</v>
      </c>
      <c r="I23" s="40">
        <v>0.94359997812893004</v>
      </c>
      <c r="J23" s="40">
        <v>1.2506151238449341</v>
      </c>
      <c r="K23" s="40">
        <f t="shared" si="0"/>
        <v>1.2688501284925364</v>
      </c>
      <c r="L23" s="40">
        <f t="shared" si="1"/>
        <v>0.2208431906685461</v>
      </c>
      <c r="M23" s="40"/>
      <c r="N23" s="40">
        <v>0.29100941759120241</v>
      </c>
      <c r="O23" s="40">
        <v>0.22125489890225591</v>
      </c>
      <c r="P23" s="40">
        <v>0.2884990348431376</v>
      </c>
      <c r="Q23" s="40">
        <v>0.1391678203053405</v>
      </c>
      <c r="R23" s="40">
        <v>0.91519293388188028</v>
      </c>
      <c r="S23" s="40">
        <f t="shared" si="2"/>
        <v>0.37102482110476337</v>
      </c>
      <c r="T23" s="40">
        <f t="shared" si="3"/>
        <v>0.31045152744719873</v>
      </c>
      <c r="U23" s="40"/>
      <c r="V23" s="40">
        <f t="shared" si="4"/>
        <v>0.26939920727329786</v>
      </c>
      <c r="W23" s="40">
        <f t="shared" si="5"/>
        <v>0.89782530738777311</v>
      </c>
      <c r="X23" s="40">
        <f t="shared" si="6"/>
        <v>4.7131420288905677</v>
      </c>
      <c r="Y23" s="40">
        <f t="shared" si="7"/>
        <v>4.7131420288905677</v>
      </c>
      <c r="Z23" s="40">
        <f t="shared" si="8"/>
        <v>1.5155153824073573E-3</v>
      </c>
      <c r="AA23" s="40">
        <v>1.03573377685066E-2</v>
      </c>
      <c r="AB23" s="48">
        <f t="shared" si="9"/>
        <v>0.2924102798063008</v>
      </c>
      <c r="AC23" s="40">
        <v>1.5155153824073573E-3</v>
      </c>
      <c r="AD23" s="11">
        <f t="shared" si="10"/>
        <v>1.1575134538429694</v>
      </c>
      <c r="AE23" s="11">
        <f t="shared" si="11"/>
        <v>0.246013868187415</v>
      </c>
      <c r="AF23" s="11">
        <v>0.57976000000000005</v>
      </c>
      <c r="AG23" s="11">
        <v>0.67108000000000001</v>
      </c>
      <c r="AH23" s="11">
        <v>7.7154999999999987</v>
      </c>
      <c r="AI23" s="11">
        <v>1.89812</v>
      </c>
    </row>
    <row r="24" spans="1:35" ht="15" customHeight="1" x14ac:dyDescent="0.3">
      <c r="A24" s="46">
        <v>1187</v>
      </c>
      <c r="B24" s="17">
        <v>1188</v>
      </c>
      <c r="C24" s="127"/>
      <c r="D24" s="37" t="s">
        <v>165</v>
      </c>
      <c r="E24" s="47" t="s">
        <v>137</v>
      </c>
      <c r="F24" s="40">
        <v>0.85732227253197613</v>
      </c>
      <c r="G24" s="40">
        <v>0.84625045444029479</v>
      </c>
      <c r="H24" s="40">
        <v>1.5246058763261394</v>
      </c>
      <c r="I24" s="40">
        <v>0.4245298608586443</v>
      </c>
      <c r="J24" s="40">
        <v>1.2501239382622202</v>
      </c>
      <c r="K24" s="40">
        <f t="shared" si="0"/>
        <v>0.98056648048385497</v>
      </c>
      <c r="L24" s="40">
        <f t="shared" si="1"/>
        <v>0.42161793702427564</v>
      </c>
      <c r="M24" s="40"/>
      <c r="N24" s="40">
        <v>0.13812417882140238</v>
      </c>
      <c r="O24" s="40">
        <v>0.15720100236410811</v>
      </c>
      <c r="P24" s="40">
        <v>0.13483392528354896</v>
      </c>
      <c r="Q24" s="40">
        <v>5.8205360565258914E-2</v>
      </c>
      <c r="R24" s="40">
        <v>0.90570598648891176</v>
      </c>
      <c r="S24" s="40">
        <f t="shared" si="2"/>
        <v>0.27881409070464602</v>
      </c>
      <c r="T24" s="40">
        <f t="shared" si="3"/>
        <v>0.35248239084024763</v>
      </c>
      <c r="U24" s="40"/>
      <c r="V24" s="40">
        <f t="shared" si="4"/>
        <v>0.38859073629788393</v>
      </c>
      <c r="W24" s="40">
        <f t="shared" si="5"/>
        <v>0.70175238977920895</v>
      </c>
      <c r="X24" s="40">
        <f t="shared" si="6"/>
        <v>2.5539150946015279</v>
      </c>
      <c r="Y24" s="40">
        <f t="shared" si="7"/>
        <v>2.5539150946015279</v>
      </c>
      <c r="Z24" s="40">
        <f t="shared" si="8"/>
        <v>3.3967072746742287E-2</v>
      </c>
      <c r="AA24" s="40">
        <v>5.8034471461602399E-2</v>
      </c>
      <c r="AB24" s="48">
        <f t="shared" si="9"/>
        <v>0.2843398140298114</v>
      </c>
      <c r="AC24" s="40">
        <v>3.3967072746742287E-2</v>
      </c>
      <c r="AD24" s="11">
        <f t="shared" si="10"/>
        <v>8.6576694139974181E-2</v>
      </c>
      <c r="AE24" s="11">
        <f t="shared" si="11"/>
        <v>0.77818068653848738</v>
      </c>
      <c r="AF24" s="11">
        <v>5.8699399999999997</v>
      </c>
      <c r="AG24" s="11">
        <v>0.50819999999999999</v>
      </c>
      <c r="AH24" s="11">
        <v>1.4781400000000002</v>
      </c>
      <c r="AI24" s="11">
        <v>1.1502599999999998</v>
      </c>
    </row>
    <row r="25" spans="1:35" ht="15" customHeight="1" x14ac:dyDescent="0.3">
      <c r="A25" s="46">
        <v>1213</v>
      </c>
      <c r="B25" s="17">
        <v>1214</v>
      </c>
      <c r="C25" s="127"/>
      <c r="D25" s="37" t="s">
        <v>166</v>
      </c>
      <c r="E25" s="47" t="s">
        <v>137</v>
      </c>
      <c r="F25" s="40">
        <v>0.95186330402293284</v>
      </c>
      <c r="G25" s="40">
        <v>1.9178181466808386</v>
      </c>
      <c r="H25" s="40">
        <v>0.97070570425483937</v>
      </c>
      <c r="I25" s="40">
        <v>1.3362804779849904</v>
      </c>
      <c r="J25" s="40">
        <v>3.0438528682320349</v>
      </c>
      <c r="K25" s="40">
        <f t="shared" si="0"/>
        <v>1.6441041002351273</v>
      </c>
      <c r="L25" s="40">
        <f t="shared" si="1"/>
        <v>0.87487629051127236</v>
      </c>
      <c r="M25" s="40"/>
      <c r="N25" s="40">
        <v>0.24447021718633971</v>
      </c>
      <c r="O25" s="40">
        <v>0.31743581613837185</v>
      </c>
      <c r="P25" s="40">
        <v>0.1823514196794353</v>
      </c>
      <c r="Q25" s="40">
        <v>0.37488214533045194</v>
      </c>
      <c r="R25" s="40">
        <v>0.41489015527613454</v>
      </c>
      <c r="S25" s="40">
        <f t="shared" si="2"/>
        <v>0.30680595072214667</v>
      </c>
      <c r="T25" s="40">
        <f t="shared" si="3"/>
        <v>9.4610030596247466E-2</v>
      </c>
      <c r="U25" s="40"/>
      <c r="V25" s="40">
        <f t="shared" si="4"/>
        <v>0.6222377285202928</v>
      </c>
      <c r="W25" s="40">
        <f t="shared" si="5"/>
        <v>1.3372981495129808</v>
      </c>
      <c r="X25" s="40">
        <f t="shared" si="6"/>
        <v>3.0393932950274687</v>
      </c>
      <c r="Y25" s="40">
        <f t="shared" si="7"/>
        <v>3.0393932950274687</v>
      </c>
      <c r="Z25" s="40">
        <f t="shared" si="8"/>
        <v>1.6078110867476902E-2</v>
      </c>
      <c r="AA25" s="40">
        <v>3.8990060961326803E-2</v>
      </c>
      <c r="AB25" s="48">
        <f t="shared" si="9"/>
        <v>0.18660980814917352</v>
      </c>
      <c r="AC25" s="40">
        <v>1.6078110867476902E-2</v>
      </c>
      <c r="AD25" s="11">
        <f t="shared" si="10"/>
        <v>0.1450374566732511</v>
      </c>
      <c r="AE25" s="11">
        <f t="shared" si="11"/>
        <v>1.1450839101166208</v>
      </c>
      <c r="AF25" s="11">
        <v>3.2197200000000001</v>
      </c>
      <c r="AG25" s="11">
        <v>0.46698000000000006</v>
      </c>
      <c r="AH25" s="11">
        <v>1.0547</v>
      </c>
      <c r="AI25" s="11">
        <v>1.2077199999999999</v>
      </c>
    </row>
    <row r="26" spans="1:35" ht="15" customHeight="1" x14ac:dyDescent="0.3">
      <c r="A26" s="46">
        <v>1214</v>
      </c>
      <c r="B26" s="17">
        <v>1215</v>
      </c>
      <c r="C26" s="127"/>
      <c r="D26" s="37" t="s">
        <v>167</v>
      </c>
      <c r="E26" s="47" t="s">
        <v>137</v>
      </c>
      <c r="F26" s="40">
        <v>0.88890487248515226</v>
      </c>
      <c r="G26" s="40">
        <v>1.3216949918826164</v>
      </c>
      <c r="H26" s="40">
        <v>1.1724995376173937</v>
      </c>
      <c r="I26" s="40">
        <v>1.1891453114403732</v>
      </c>
      <c r="J26" s="40">
        <v>2.3112965208277676</v>
      </c>
      <c r="K26" s="40">
        <f t="shared" si="0"/>
        <v>1.3767082468506604</v>
      </c>
      <c r="L26" s="40">
        <f t="shared" si="1"/>
        <v>0.54573686053502601</v>
      </c>
      <c r="M26" s="40"/>
      <c r="N26" s="40">
        <v>0.33247624222985073</v>
      </c>
      <c r="O26" s="40">
        <v>0.76965897493671231</v>
      </c>
      <c r="P26" s="40">
        <v>0.43459820541027722</v>
      </c>
      <c r="Q26" s="40">
        <v>0.76707444764012789</v>
      </c>
      <c r="R26" s="40">
        <v>0.45209346711023352</v>
      </c>
      <c r="S26" s="40">
        <f t="shared" si="2"/>
        <v>0.55118026746544035</v>
      </c>
      <c r="T26" s="40">
        <f t="shared" si="3"/>
        <v>0.2034602322958555</v>
      </c>
      <c r="U26" s="40"/>
      <c r="V26" s="40">
        <f t="shared" si="4"/>
        <v>0.4118402524477846</v>
      </c>
      <c r="W26" s="40">
        <f t="shared" si="5"/>
        <v>0.82552797938522005</v>
      </c>
      <c r="X26" s="40">
        <f t="shared" si="6"/>
        <v>2.8347711463999108</v>
      </c>
      <c r="Y26" s="40">
        <f t="shared" si="7"/>
        <v>2.8347711463999108</v>
      </c>
      <c r="Z26" s="40">
        <f t="shared" si="8"/>
        <v>2.1988158086285365E-2</v>
      </c>
      <c r="AA26" s="40">
        <v>4.5763861157215799E-2</v>
      </c>
      <c r="AB26" s="48">
        <f t="shared" si="9"/>
        <v>0.40036098332839443</v>
      </c>
      <c r="AC26" s="40">
        <v>2.1988158086285365E-2</v>
      </c>
      <c r="AD26" s="11">
        <f t="shared" si="10"/>
        <v>1.2269084543639399</v>
      </c>
      <c r="AE26" s="11">
        <f t="shared" si="11"/>
        <v>0.52060078189688597</v>
      </c>
      <c r="AF26" s="11">
        <v>0.73121999999999998</v>
      </c>
      <c r="AG26" s="11">
        <v>0.89714000000000005</v>
      </c>
      <c r="AH26" s="11">
        <v>1.9081800000000002</v>
      </c>
      <c r="AI26" s="11">
        <v>0.99339999999999995</v>
      </c>
    </row>
    <row r="27" spans="1:35" ht="15" customHeight="1" x14ac:dyDescent="0.3">
      <c r="A27" s="46">
        <v>1281</v>
      </c>
      <c r="B27" s="17">
        <v>1282</v>
      </c>
      <c r="C27" s="127"/>
      <c r="D27" s="37" t="s">
        <v>172</v>
      </c>
      <c r="E27" s="47" t="s">
        <v>137</v>
      </c>
      <c r="F27" s="40">
        <v>1.706439903199785</v>
      </c>
      <c r="G27" s="40">
        <v>0.28771175047055658</v>
      </c>
      <c r="H27" s="40">
        <v>0.83616227480505512</v>
      </c>
      <c r="I27" s="40">
        <v>0.33266671148158106</v>
      </c>
      <c r="J27" s="40">
        <v>0.4384579187953751</v>
      </c>
      <c r="K27" s="40">
        <f t="shared" si="0"/>
        <v>0.72028771175047057</v>
      </c>
      <c r="L27" s="40">
        <f t="shared" si="1"/>
        <v>0.59218305729461407</v>
      </c>
      <c r="M27" s="40"/>
      <c r="N27" s="40">
        <v>1.9771274613775116</v>
      </c>
      <c r="O27" s="40">
        <v>1.0185875204219095</v>
      </c>
      <c r="P27" s="40">
        <v>1.3028461692797157</v>
      </c>
      <c r="Q27" s="40">
        <v>1.6869930350540285</v>
      </c>
      <c r="R27" s="40">
        <v>2.1087592077732236</v>
      </c>
      <c r="S27" s="40">
        <f t="shared" si="2"/>
        <v>1.6188626787812777</v>
      </c>
      <c r="T27" s="40">
        <f t="shared" si="3"/>
        <v>0.45639640364321737</v>
      </c>
      <c r="U27" s="40"/>
      <c r="V27" s="40">
        <f t="shared" si="4"/>
        <v>0.52866740518271915</v>
      </c>
      <c r="W27" s="40">
        <f t="shared" si="5"/>
        <v>-0.89857496703080708</v>
      </c>
      <c r="X27" s="40">
        <f t="shared" si="6"/>
        <v>-2.4037360592426071</v>
      </c>
      <c r="Y27" s="40">
        <f t="shared" si="7"/>
        <v>2.4037360592426071</v>
      </c>
      <c r="Z27" s="40">
        <f t="shared" si="8"/>
        <v>4.2925732398167153E-2</v>
      </c>
      <c r="AA27" s="40">
        <v>6.7688351980590006E-2</v>
      </c>
      <c r="AB27" s="49">
        <f t="shared" si="9"/>
        <v>2.2475222780728221</v>
      </c>
      <c r="AC27" s="40">
        <v>4.2925732398167153E-2</v>
      </c>
      <c r="AD27" s="11">
        <f t="shared" si="10"/>
        <v>1.2543121332463993</v>
      </c>
      <c r="AE27" s="11">
        <f t="shared" si="11"/>
        <v>0.1255012051188327</v>
      </c>
      <c r="AF27" s="11">
        <v>0.67484</v>
      </c>
      <c r="AG27" s="11">
        <v>0.8464600000000001</v>
      </c>
      <c r="AH27" s="11">
        <v>10.779019999999999</v>
      </c>
      <c r="AI27" s="11">
        <v>1.3527799999999999</v>
      </c>
    </row>
    <row r="28" spans="1:35" ht="15" customHeight="1" thickBot="1" x14ac:dyDescent="0.35">
      <c r="A28" s="46">
        <v>1294</v>
      </c>
      <c r="B28" s="17">
        <v>1295</v>
      </c>
      <c r="C28" s="128"/>
      <c r="D28" s="79" t="s">
        <v>175</v>
      </c>
      <c r="E28" s="47" t="s">
        <v>137</v>
      </c>
      <c r="F28" s="40">
        <v>0.25422427035330269</v>
      </c>
      <c r="G28" s="40">
        <v>0.23114012630141667</v>
      </c>
      <c r="H28" s="40">
        <v>0.4264379586960233</v>
      </c>
      <c r="I28" s="40">
        <v>0.22000341355180067</v>
      </c>
      <c r="J28" s="40">
        <v>0.22000341355180067</v>
      </c>
      <c r="K28" s="40">
        <f t="shared" si="0"/>
        <v>0.27036183649086881</v>
      </c>
      <c r="L28" s="40">
        <f t="shared" si="1"/>
        <v>8.8360711059056213E-2</v>
      </c>
      <c r="M28" s="40"/>
      <c r="N28" s="40">
        <v>0.98896105335490869</v>
      </c>
      <c r="O28" s="40">
        <v>1.586460665440117</v>
      </c>
      <c r="P28" s="40">
        <v>1.1089929732006294</v>
      </c>
      <c r="Q28" s="40">
        <v>0.9454037638818078</v>
      </c>
      <c r="R28" s="40">
        <v>0.57145390463946077</v>
      </c>
      <c r="S28" s="40">
        <f t="shared" si="2"/>
        <v>1.0402544721033846</v>
      </c>
      <c r="T28" s="40">
        <f t="shared" si="3"/>
        <v>0.36553653404414937</v>
      </c>
      <c r="U28" s="40"/>
      <c r="V28" s="40">
        <f t="shared" si="4"/>
        <v>0.26591781905305972</v>
      </c>
      <c r="W28" s="40">
        <f t="shared" si="5"/>
        <v>-0.76989263561251575</v>
      </c>
      <c r="X28" s="40">
        <f t="shared" si="6"/>
        <v>-4.0944702793201513</v>
      </c>
      <c r="Y28" s="40">
        <f t="shared" si="7"/>
        <v>4.0944702793201513</v>
      </c>
      <c r="Z28" s="40">
        <f t="shared" si="8"/>
        <v>3.4641227010753107E-3</v>
      </c>
      <c r="AA28" s="40">
        <v>1.6003836351461902E-2</v>
      </c>
      <c r="AB28" s="49">
        <f t="shared" si="9"/>
        <v>3.8476379862085976</v>
      </c>
      <c r="AC28" s="40">
        <v>3.4641227010753107E-3</v>
      </c>
      <c r="AD28" s="11">
        <f t="shared" si="10"/>
        <v>1.1965350606621423</v>
      </c>
      <c r="AE28" s="11">
        <f t="shared" si="11"/>
        <v>0.45355423392806571</v>
      </c>
      <c r="AF28" s="11">
        <v>0.7780800000000001</v>
      </c>
      <c r="AG28" s="11">
        <v>0.93099999999999983</v>
      </c>
      <c r="AH28" s="11">
        <v>2.1185999999999998</v>
      </c>
      <c r="AI28" s="11">
        <v>0.96089999999999998</v>
      </c>
    </row>
    <row r="29" spans="1:35" ht="15" customHeight="1" x14ac:dyDescent="0.3">
      <c r="A29" s="46">
        <v>1303</v>
      </c>
      <c r="B29" s="17">
        <v>1304</v>
      </c>
      <c r="C29" s="126" t="s">
        <v>404</v>
      </c>
      <c r="D29" s="78" t="s">
        <v>177</v>
      </c>
      <c r="E29" s="47" t="s">
        <v>137</v>
      </c>
      <c r="F29" s="40">
        <v>1.0768542509366787</v>
      </c>
      <c r="G29" s="40">
        <v>0.34372844707066569</v>
      </c>
      <c r="H29" s="40">
        <v>1.0391074990213804</v>
      </c>
      <c r="I29" s="40">
        <v>0.35547188099986954</v>
      </c>
      <c r="J29" s="40">
        <v>0.48595448021324583</v>
      </c>
      <c r="K29" s="40">
        <f t="shared" si="0"/>
        <v>0.66022331164836812</v>
      </c>
      <c r="L29" s="40">
        <f t="shared" si="1"/>
        <v>0.36760938046032476</v>
      </c>
      <c r="M29" s="40"/>
      <c r="N29" s="40">
        <v>1.8483547662036186</v>
      </c>
      <c r="O29" s="40">
        <v>0.74035520837171609</v>
      </c>
      <c r="P29" s="40">
        <v>1.1563616935038139</v>
      </c>
      <c r="Q29" s="40">
        <v>1.3092781605807142</v>
      </c>
      <c r="R29" s="40">
        <v>2.1353034378569591</v>
      </c>
      <c r="S29" s="40">
        <f t="shared" si="2"/>
        <v>1.4379306533033644</v>
      </c>
      <c r="T29" s="40">
        <f t="shared" si="3"/>
        <v>0.55615213688880438</v>
      </c>
      <c r="U29" s="40"/>
      <c r="V29" s="40">
        <f t="shared" si="4"/>
        <v>0.47140314804231376</v>
      </c>
      <c r="W29" s="40">
        <f t="shared" si="5"/>
        <v>-0.77770734165499633</v>
      </c>
      <c r="X29" s="40">
        <f t="shared" si="6"/>
        <v>-2.3331288191289263</v>
      </c>
      <c r="Y29" s="40">
        <f t="shared" si="7"/>
        <v>2.3331288191289263</v>
      </c>
      <c r="Z29" s="40">
        <f t="shared" si="8"/>
        <v>4.7927024951613918E-2</v>
      </c>
      <c r="AA29" s="40">
        <v>7.2059468204686505E-2</v>
      </c>
      <c r="AB29" s="49">
        <f t="shared" si="9"/>
        <v>2.1779458979012847</v>
      </c>
      <c r="AC29" s="40">
        <v>4.7927024951613918E-2</v>
      </c>
      <c r="AD29" s="11">
        <f t="shared" si="10"/>
        <v>1.260210551148595</v>
      </c>
      <c r="AE29" s="11">
        <f t="shared" si="11"/>
        <v>0.23913104063318652</v>
      </c>
      <c r="AF29" s="11">
        <v>0.67821999999999993</v>
      </c>
      <c r="AG29" s="11">
        <v>0.85470000000000002</v>
      </c>
      <c r="AH29" s="11">
        <v>5.7411200000000004</v>
      </c>
      <c r="AI29" s="11">
        <v>1.3728799999999999</v>
      </c>
    </row>
    <row r="30" spans="1:35" ht="15" customHeight="1" x14ac:dyDescent="0.3">
      <c r="A30" s="46">
        <v>1310</v>
      </c>
      <c r="B30" s="17">
        <v>1311</v>
      </c>
      <c r="C30" s="127"/>
      <c r="D30" s="37" t="s">
        <v>178</v>
      </c>
      <c r="E30" s="47" t="s">
        <v>137</v>
      </c>
      <c r="F30" s="40">
        <v>0.22373060648801127</v>
      </c>
      <c r="G30" s="40">
        <v>0.15341023574450935</v>
      </c>
      <c r="H30" s="40">
        <v>0.27470783800120896</v>
      </c>
      <c r="I30" s="40">
        <v>0.11913157364497279</v>
      </c>
      <c r="J30" s="40">
        <v>0.13124622204311909</v>
      </c>
      <c r="K30" s="40">
        <f t="shared" si="0"/>
        <v>0.18044529518436428</v>
      </c>
      <c r="L30" s="40">
        <f t="shared" si="1"/>
        <v>6.6464014396580215E-2</v>
      </c>
      <c r="M30" s="40"/>
      <c r="N30" s="40">
        <v>1.0610859728506787</v>
      </c>
      <c r="O30" s="40">
        <v>0.56598793363499245</v>
      </c>
      <c r="P30" s="40">
        <v>0.69601558572146804</v>
      </c>
      <c r="Q30" s="40">
        <v>1.1166415284062343</v>
      </c>
      <c r="R30" s="40">
        <v>0.76904223227752644</v>
      </c>
      <c r="S30" s="40">
        <f t="shared" si="2"/>
        <v>0.84175465057818</v>
      </c>
      <c r="T30" s="40">
        <f t="shared" si="3"/>
        <v>0.23782518658981466</v>
      </c>
      <c r="U30" s="40"/>
      <c r="V30" s="40">
        <f t="shared" si="4"/>
        <v>0.17461140367425745</v>
      </c>
      <c r="W30" s="40">
        <f t="shared" si="5"/>
        <v>-0.66130935539381575</v>
      </c>
      <c r="X30" s="40">
        <f t="shared" si="6"/>
        <v>-5.3560800706169589</v>
      </c>
      <c r="Y30" s="40">
        <f t="shared" si="7"/>
        <v>5.3560800706169589</v>
      </c>
      <c r="Z30" s="40">
        <f t="shared" si="8"/>
        <v>6.8086529106558668E-4</v>
      </c>
      <c r="AA30" s="40">
        <v>5.8496993018250301E-3</v>
      </c>
      <c r="AB30" s="49">
        <f t="shared" si="9"/>
        <v>4.6648744691189856</v>
      </c>
      <c r="AC30" s="40">
        <v>6.8086529106558668E-4</v>
      </c>
      <c r="AD30" s="11">
        <f t="shared" si="10"/>
        <v>1.2688501284925366</v>
      </c>
      <c r="AE30" s="11">
        <f t="shared" si="11"/>
        <v>0.37102482110476337</v>
      </c>
      <c r="AF30" s="11">
        <v>0.73155999999999999</v>
      </c>
      <c r="AG30" s="11">
        <v>0.92824000000000007</v>
      </c>
      <c r="AH30" s="11">
        <v>4.1029600000000004</v>
      </c>
      <c r="AI30" s="11">
        <v>1.5223</v>
      </c>
    </row>
    <row r="31" spans="1:35" ht="15" customHeight="1" x14ac:dyDescent="0.3">
      <c r="A31" s="46">
        <v>1312</v>
      </c>
      <c r="B31" s="17">
        <v>1313</v>
      </c>
      <c r="C31" s="127"/>
      <c r="D31" s="37" t="s">
        <v>179</v>
      </c>
      <c r="E31" s="47" t="s">
        <v>137</v>
      </c>
      <c r="F31" s="40">
        <v>0.1790831804501361</v>
      </c>
      <c r="G31" s="40">
        <v>0.11413280253886032</v>
      </c>
      <c r="H31" s="40">
        <v>0.25072844346918954</v>
      </c>
      <c r="I31" s="40">
        <v>9.3228773217262015E-2</v>
      </c>
      <c r="J31" s="40">
        <v>0.12630350412285013</v>
      </c>
      <c r="K31" s="40">
        <f t="shared" si="0"/>
        <v>0.15269534075965963</v>
      </c>
      <c r="L31" s="40">
        <f t="shared" si="1"/>
        <v>6.3298258982290911E-2</v>
      </c>
      <c r="M31" s="40"/>
      <c r="N31" s="40">
        <v>0.90822487776859395</v>
      </c>
      <c r="O31" s="40">
        <v>0.67069668399153848</v>
      </c>
      <c r="P31" s="40">
        <v>0.93876521763494503</v>
      </c>
      <c r="Q31" s="40">
        <v>0.96061977276866395</v>
      </c>
      <c r="R31" s="40">
        <v>0.54993625754752673</v>
      </c>
      <c r="S31" s="40">
        <f t="shared" si="2"/>
        <v>0.80564856194225365</v>
      </c>
      <c r="T31" s="40">
        <f t="shared" si="3"/>
        <v>0.18429515237629085</v>
      </c>
      <c r="U31" s="40"/>
      <c r="V31" s="40">
        <f t="shared" si="4"/>
        <v>0.13778855681730148</v>
      </c>
      <c r="W31" s="40">
        <f t="shared" si="5"/>
        <v>-0.65295322118259402</v>
      </c>
      <c r="X31" s="40">
        <f t="shared" si="6"/>
        <v>-6.7016835238067802</v>
      </c>
      <c r="Y31" s="40">
        <f t="shared" si="7"/>
        <v>6.7016835238067802</v>
      </c>
      <c r="Z31" s="40">
        <f t="shared" si="8"/>
        <v>1.5244131382630575E-4</v>
      </c>
      <c r="AA31" s="40">
        <v>2.2348678245884298E-3</v>
      </c>
      <c r="AB31" s="49">
        <f t="shared" si="9"/>
        <v>5.2761830055465389</v>
      </c>
      <c r="AC31" s="40">
        <v>1.5244131382630575E-4</v>
      </c>
      <c r="AD31" s="11">
        <f t="shared" si="10"/>
        <v>0.98056648048385497</v>
      </c>
      <c r="AE31" s="11">
        <f t="shared" si="11"/>
        <v>0.27881409070464602</v>
      </c>
      <c r="AF31" s="11">
        <v>0.60514000000000001</v>
      </c>
      <c r="AG31" s="11">
        <v>0.59338000000000002</v>
      </c>
      <c r="AH31" s="11">
        <v>9.0266599999999997</v>
      </c>
      <c r="AI31" s="11">
        <v>2.5167600000000001</v>
      </c>
    </row>
    <row r="32" spans="1:35" ht="15" customHeight="1" x14ac:dyDescent="0.3">
      <c r="A32" s="46">
        <v>1313</v>
      </c>
      <c r="B32" s="17">
        <v>1314</v>
      </c>
      <c r="C32" s="127"/>
      <c r="D32" s="37" t="s">
        <v>180</v>
      </c>
      <c r="E32" s="47" t="s">
        <v>137</v>
      </c>
      <c r="F32" s="40">
        <v>0.38859973797438441</v>
      </c>
      <c r="G32" s="40">
        <v>0.21255575203499399</v>
      </c>
      <c r="H32" s="40">
        <v>0.33691053185472614</v>
      </c>
      <c r="I32" s="40">
        <v>0.17436158103106361</v>
      </c>
      <c r="J32" s="40">
        <v>0.13290998775781959</v>
      </c>
      <c r="K32" s="40">
        <f t="shared" si="0"/>
        <v>0.2490675181305976</v>
      </c>
      <c r="L32" s="40">
        <f t="shared" si="1"/>
        <v>0.10907829000116677</v>
      </c>
      <c r="M32" s="40"/>
      <c r="N32" s="40">
        <v>1.2283198770672477</v>
      </c>
      <c r="O32" s="40">
        <v>0.56157343846434826</v>
      </c>
      <c r="P32" s="40">
        <v>1.114581890091066</v>
      </c>
      <c r="Q32" s="40">
        <v>0.97829783482170962</v>
      </c>
      <c r="R32" s="40">
        <v>0.9182169712695073</v>
      </c>
      <c r="S32" s="40">
        <f t="shared" si="2"/>
        <v>0.96019800234277564</v>
      </c>
      <c r="T32" s="40">
        <f t="shared" si="3"/>
        <v>0.2533353895210112</v>
      </c>
      <c r="U32" s="40"/>
      <c r="V32" s="40">
        <f t="shared" si="4"/>
        <v>0.19503447507215371</v>
      </c>
      <c r="W32" s="40">
        <f t="shared" si="5"/>
        <v>-0.71113048421217806</v>
      </c>
      <c r="X32" s="40">
        <f t="shared" si="6"/>
        <v>-5.1564749002336612</v>
      </c>
      <c r="Y32" s="40">
        <f t="shared" si="7"/>
        <v>5.1564749002336612</v>
      </c>
      <c r="Z32" s="40">
        <f t="shared" si="8"/>
        <v>8.6740201700893785E-4</v>
      </c>
      <c r="AA32" s="40">
        <v>6.8072969677893296E-3</v>
      </c>
      <c r="AB32" s="49">
        <f t="shared" si="9"/>
        <v>3.855171519552782</v>
      </c>
      <c r="AC32" s="40">
        <v>8.6740201700893785E-4</v>
      </c>
      <c r="AD32" s="11">
        <f t="shared" si="10"/>
        <v>1.6441041002351273</v>
      </c>
      <c r="AE32" s="11">
        <f t="shared" si="11"/>
        <v>0.30680595072214667</v>
      </c>
      <c r="AF32" s="11">
        <v>1.2418800000000001</v>
      </c>
      <c r="AG32" s="11">
        <v>2.0417800000000002</v>
      </c>
      <c r="AH32" s="11">
        <v>2.3970199999999999</v>
      </c>
      <c r="AI32" s="11">
        <v>0.73541999999999996</v>
      </c>
    </row>
    <row r="33" spans="1:35" ht="15" customHeight="1" x14ac:dyDescent="0.3">
      <c r="A33" s="46">
        <v>1314</v>
      </c>
      <c r="B33" s="17">
        <v>1315</v>
      </c>
      <c r="C33" s="127"/>
      <c r="D33" s="37" t="s">
        <v>181</v>
      </c>
      <c r="E33" s="47" t="s">
        <v>137</v>
      </c>
      <c r="F33" s="40">
        <v>0.43193796755076269</v>
      </c>
      <c r="G33" s="40">
        <v>0.14979840668415428</v>
      </c>
      <c r="H33" s="40">
        <v>0.42762678519382108</v>
      </c>
      <c r="I33" s="40">
        <v>0.16072816477217527</v>
      </c>
      <c r="J33" s="40">
        <v>0.22248129796949384</v>
      </c>
      <c r="K33" s="40">
        <f t="shared" si="0"/>
        <v>0.27851452443408142</v>
      </c>
      <c r="L33" s="40">
        <f t="shared" si="1"/>
        <v>0.14084957149891059</v>
      </c>
      <c r="M33" s="40"/>
      <c r="N33" s="40">
        <v>1.2641473571440915</v>
      </c>
      <c r="O33" s="40">
        <v>0.73911841445924709</v>
      </c>
      <c r="P33" s="40">
        <v>0.90681319440844621</v>
      </c>
      <c r="Q33" s="40">
        <v>0.54498643581635653</v>
      </c>
      <c r="R33" s="40">
        <v>0.6380350076892507</v>
      </c>
      <c r="S33" s="40">
        <f t="shared" si="2"/>
        <v>0.81862008190347846</v>
      </c>
      <c r="T33" s="40">
        <f t="shared" si="3"/>
        <v>0.28287781571861653</v>
      </c>
      <c r="U33" s="40"/>
      <c r="V33" s="40">
        <f t="shared" si="4"/>
        <v>0.22344849565074532</v>
      </c>
      <c r="W33" s="40">
        <f t="shared" si="5"/>
        <v>-0.54010555746939704</v>
      </c>
      <c r="X33" s="40">
        <f t="shared" si="6"/>
        <v>-3.4183474910485692</v>
      </c>
      <c r="Y33" s="40">
        <f t="shared" si="7"/>
        <v>3.4183474910485692</v>
      </c>
      <c r="Z33" s="40">
        <f t="shared" si="8"/>
        <v>9.1101407259527589E-3</v>
      </c>
      <c r="AA33" s="40">
        <v>2.73946449098274E-2</v>
      </c>
      <c r="AB33" s="49">
        <f t="shared" si="9"/>
        <v>2.939236593017355</v>
      </c>
      <c r="AC33" s="40">
        <v>9.1101407259527589E-3</v>
      </c>
      <c r="AD33" s="11">
        <f t="shared" si="10"/>
        <v>1.3767082468506604</v>
      </c>
      <c r="AE33" s="11">
        <f t="shared" si="11"/>
        <v>0.55118026746544035</v>
      </c>
      <c r="AF33" s="11">
        <v>0.97322000000000009</v>
      </c>
      <c r="AG33" s="11">
        <v>1.3398399999999999</v>
      </c>
      <c r="AH33" s="11">
        <v>1.5089799999999998</v>
      </c>
      <c r="AI33" s="11">
        <v>0.83172000000000001</v>
      </c>
    </row>
    <row r="34" spans="1:35" ht="15" customHeight="1" x14ac:dyDescent="0.3">
      <c r="A34" s="46">
        <v>1315</v>
      </c>
      <c r="B34" s="17">
        <v>1316</v>
      </c>
      <c r="C34" s="127"/>
      <c r="D34" s="37" t="s">
        <v>182</v>
      </c>
      <c r="E34" s="47" t="s">
        <v>137</v>
      </c>
      <c r="F34" s="40">
        <v>0.30280404420601514</v>
      </c>
      <c r="G34" s="40">
        <v>0.23118150343409752</v>
      </c>
      <c r="H34" s="40">
        <v>0.26168692690460726</v>
      </c>
      <c r="I34" s="40">
        <v>0.12887454676560686</v>
      </c>
      <c r="J34" s="40">
        <v>0.16198814558732527</v>
      </c>
      <c r="K34" s="40">
        <f t="shared" si="0"/>
        <v>0.21730703337953039</v>
      </c>
      <c r="L34" s="40">
        <f t="shared" si="1"/>
        <v>7.1330741556752064E-2</v>
      </c>
      <c r="M34" s="40"/>
      <c r="N34" s="40">
        <v>1.0769272422071008</v>
      </c>
      <c r="O34" s="40">
        <v>0.59482338501525189</v>
      </c>
      <c r="P34" s="40">
        <v>1.3513708643936249</v>
      </c>
      <c r="Q34" s="40">
        <v>0.58318141616879948</v>
      </c>
      <c r="R34" s="40">
        <v>0.80853022399509056</v>
      </c>
      <c r="S34" s="40">
        <f t="shared" si="2"/>
        <v>0.88296662635597356</v>
      </c>
      <c r="T34" s="40">
        <f t="shared" si="3"/>
        <v>0.32994762026976254</v>
      </c>
      <c r="U34" s="40"/>
      <c r="V34" s="40">
        <f t="shared" si="4"/>
        <v>0.23869803812842239</v>
      </c>
      <c r="W34" s="40">
        <f t="shared" si="5"/>
        <v>-0.66565959297644317</v>
      </c>
      <c r="X34" s="40">
        <f t="shared" si="6"/>
        <v>-3.9438314269033241</v>
      </c>
      <c r="Y34" s="40">
        <f t="shared" si="7"/>
        <v>3.9438314269033241</v>
      </c>
      <c r="Z34" s="40">
        <f t="shared" si="8"/>
        <v>4.2728479447266968E-3</v>
      </c>
      <c r="AA34" s="40">
        <v>1.7845368650420902E-2</v>
      </c>
      <c r="AB34" s="49">
        <f t="shared" si="9"/>
        <v>4.0632215746733662</v>
      </c>
      <c r="AC34" s="40">
        <v>4.2728479447266968E-3</v>
      </c>
      <c r="AD34" s="11">
        <f t="shared" si="10"/>
        <v>0.72028771175047057</v>
      </c>
      <c r="AE34" s="11">
        <f t="shared" si="11"/>
        <v>1.6188626787812779</v>
      </c>
      <c r="AF34" s="11">
        <v>1.19008</v>
      </c>
      <c r="AG34" s="11">
        <v>0.85720000000000007</v>
      </c>
      <c r="AH34" s="11">
        <v>1.3955599999999999</v>
      </c>
      <c r="AI34" s="11">
        <v>2.25922</v>
      </c>
    </row>
    <row r="35" spans="1:35" ht="15" customHeight="1" x14ac:dyDescent="0.3">
      <c r="A35" s="46">
        <v>1316</v>
      </c>
      <c r="B35" s="17">
        <v>1317</v>
      </c>
      <c r="C35" s="127"/>
      <c r="D35" s="37" t="s">
        <v>183</v>
      </c>
      <c r="E35" s="47" t="s">
        <v>137</v>
      </c>
      <c r="F35" s="40">
        <v>0.5206003225303022</v>
      </c>
      <c r="G35" s="40">
        <v>0.31503060569803532</v>
      </c>
      <c r="H35" s="40">
        <v>0.4845757686105186</v>
      </c>
      <c r="I35" s="40">
        <v>0.17379354592588736</v>
      </c>
      <c r="J35" s="40">
        <v>0.19911044061800967</v>
      </c>
      <c r="K35" s="40">
        <f t="shared" si="0"/>
        <v>0.33862213667655067</v>
      </c>
      <c r="L35" s="40">
        <f t="shared" si="1"/>
        <v>0.15937931233477989</v>
      </c>
      <c r="M35" s="40"/>
      <c r="N35" s="40">
        <v>1.279076619378029</v>
      </c>
      <c r="O35" s="40">
        <v>0.58676212784136927</v>
      </c>
      <c r="P35" s="40">
        <v>1.071286516109073</v>
      </c>
      <c r="Q35" s="40">
        <v>0.74534847748265332</v>
      </c>
      <c r="R35" s="40">
        <v>0.72781779879494979</v>
      </c>
      <c r="S35" s="40">
        <f t="shared" si="2"/>
        <v>0.88205830792121487</v>
      </c>
      <c r="T35" s="40">
        <f t="shared" si="3"/>
        <v>0.28421400421593651</v>
      </c>
      <c r="U35" s="40"/>
      <c r="V35" s="40">
        <f t="shared" si="4"/>
        <v>0.2304119847064858</v>
      </c>
      <c r="W35" s="40">
        <f t="shared" si="5"/>
        <v>-0.54343617124466426</v>
      </c>
      <c r="X35" s="40">
        <f t="shared" si="6"/>
        <v>-3.3354810281996525</v>
      </c>
      <c r="Y35" s="40">
        <f t="shared" si="7"/>
        <v>3.3354810281996525</v>
      </c>
      <c r="Z35" s="40">
        <f t="shared" si="8"/>
        <v>1.030011169274157E-2</v>
      </c>
      <c r="AA35" s="40">
        <v>2.9781679429407799E-2</v>
      </c>
      <c r="AB35" s="49">
        <f t="shared" si="9"/>
        <v>2.6048453789178896</v>
      </c>
      <c r="AC35" s="40">
        <v>1.030011169274157E-2</v>
      </c>
      <c r="AD35" s="11">
        <f t="shared" si="10"/>
        <v>0.27036183649086881</v>
      </c>
      <c r="AE35" s="11">
        <f t="shared" si="11"/>
        <v>1.0402544721033846</v>
      </c>
      <c r="AF35" s="11">
        <v>2.3435999999999995</v>
      </c>
      <c r="AG35" s="11">
        <v>0.63361999999999996</v>
      </c>
      <c r="AH35" s="11">
        <v>0.90226000000000006</v>
      </c>
      <c r="AI35" s="11">
        <v>0.93857999999999997</v>
      </c>
    </row>
    <row r="36" spans="1:35" ht="15" customHeight="1" thickBot="1" x14ac:dyDescent="0.35">
      <c r="A36" s="46">
        <v>1318</v>
      </c>
      <c r="B36" s="17">
        <v>1319</v>
      </c>
      <c r="C36" s="128"/>
      <c r="D36" s="79" t="s">
        <v>184</v>
      </c>
      <c r="E36" s="47" t="s">
        <v>137</v>
      </c>
      <c r="F36" s="40">
        <v>0.62757956801636472</v>
      </c>
      <c r="G36" s="40">
        <v>0.29011491486673485</v>
      </c>
      <c r="H36" s="40">
        <v>0.75332410805607353</v>
      </c>
      <c r="I36" s="40">
        <v>0.18891763431803138</v>
      </c>
      <c r="J36" s="40">
        <v>0.23873413152036577</v>
      </c>
      <c r="K36" s="40">
        <f t="shared" si="0"/>
        <v>0.4197340713555141</v>
      </c>
      <c r="L36" s="40">
        <f t="shared" si="1"/>
        <v>0.25363378847461571</v>
      </c>
      <c r="M36" s="40"/>
      <c r="N36" s="40">
        <v>1.3323184655198659</v>
      </c>
      <c r="O36" s="40">
        <v>0.74706956918861311</v>
      </c>
      <c r="P36" s="40">
        <v>0.5896635713198356</v>
      </c>
      <c r="Q36" s="40">
        <v>1.1019181001674532</v>
      </c>
      <c r="R36" s="40">
        <v>1.5611204140660679</v>
      </c>
      <c r="S36" s="40">
        <f t="shared" si="2"/>
        <v>1.0664180240523671</v>
      </c>
      <c r="T36" s="40">
        <f t="shared" si="3"/>
        <v>0.40186191617464179</v>
      </c>
      <c r="U36" s="40"/>
      <c r="V36" s="40">
        <f t="shared" si="4"/>
        <v>0.33602313783989707</v>
      </c>
      <c r="W36" s="40">
        <f t="shared" si="5"/>
        <v>-0.64668395269685297</v>
      </c>
      <c r="X36" s="40">
        <f t="shared" si="6"/>
        <v>-2.7216852457007894</v>
      </c>
      <c r="Y36" s="40">
        <f t="shared" si="7"/>
        <v>2.7216852457007894</v>
      </c>
      <c r="Z36" s="40">
        <f t="shared" si="8"/>
        <v>2.618036836796293E-2</v>
      </c>
      <c r="AA36" s="40">
        <v>4.9842380207504103E-2</v>
      </c>
      <c r="AB36" s="49">
        <f t="shared" si="9"/>
        <v>2.5406992113087541</v>
      </c>
      <c r="AC36" s="40">
        <v>2.618036836796293E-2</v>
      </c>
      <c r="AD36" s="11">
        <f t="shared" si="10"/>
        <v>0.66022331164836801</v>
      </c>
      <c r="AE36" s="11">
        <f t="shared" si="11"/>
        <v>1.4379306533033644</v>
      </c>
      <c r="AF36" s="11">
        <v>1.07294</v>
      </c>
      <c r="AG36" s="11">
        <v>0.70838000000000001</v>
      </c>
      <c r="AH36" s="11">
        <v>1.0855599999999999</v>
      </c>
      <c r="AI36" s="11">
        <v>1.5609600000000001</v>
      </c>
    </row>
    <row r="37" spans="1:35" ht="15" customHeight="1" x14ac:dyDescent="0.3">
      <c r="A37" s="46">
        <v>1484</v>
      </c>
      <c r="B37" s="17">
        <v>1485</v>
      </c>
      <c r="C37" s="126" t="s">
        <v>247</v>
      </c>
      <c r="D37" s="37" t="s">
        <v>208</v>
      </c>
      <c r="E37" s="47" t="s">
        <v>137</v>
      </c>
      <c r="F37" s="40">
        <v>1.189418019183708</v>
      </c>
      <c r="G37" s="40">
        <v>1.4422941689403956</v>
      </c>
      <c r="H37" s="40">
        <v>2.5706731174931789</v>
      </c>
      <c r="I37" s="40">
        <v>1.8611290821636521</v>
      </c>
      <c r="J37" s="40">
        <v>3.1001940873674441</v>
      </c>
      <c r="K37" s="40">
        <f t="shared" si="0"/>
        <v>2.0327416950296757</v>
      </c>
      <c r="L37" s="40">
        <f t="shared" si="1"/>
        <v>0.79342592870778494</v>
      </c>
      <c r="M37" s="40"/>
      <c r="N37" s="40">
        <v>0.41809762914189624</v>
      </c>
      <c r="O37" s="40">
        <v>0.78823334359678843</v>
      </c>
      <c r="P37" s="40">
        <v>0.58637881622889088</v>
      </c>
      <c r="Q37" s="40">
        <v>0.31950924895194338</v>
      </c>
      <c r="R37" s="40">
        <v>0.44083512943795755</v>
      </c>
      <c r="S37" s="40">
        <f t="shared" si="2"/>
        <v>0.51061083347149538</v>
      </c>
      <c r="T37" s="40">
        <f t="shared" si="3"/>
        <v>0.18218273984792202</v>
      </c>
      <c r="U37" s="40"/>
      <c r="V37" s="40">
        <f t="shared" si="4"/>
        <v>0.5756367148837479</v>
      </c>
      <c r="W37" s="40">
        <f t="shared" si="5"/>
        <v>1.5221308615581803</v>
      </c>
      <c r="X37" s="40">
        <f t="shared" si="6"/>
        <v>3.7395427575479654</v>
      </c>
      <c r="Y37" s="40">
        <f t="shared" si="7"/>
        <v>3.7395427575479654</v>
      </c>
      <c r="Z37" s="40">
        <f t="shared" si="8"/>
        <v>5.7091019083510604E-3</v>
      </c>
      <c r="AA37" s="40">
        <v>2.09360393857074E-2</v>
      </c>
      <c r="AB37" s="48">
        <f t="shared" si="9"/>
        <v>0.25119317162628524</v>
      </c>
      <c r="AC37" s="40">
        <v>5.7091019083510604E-3</v>
      </c>
      <c r="AD37" s="11">
        <f t="shared" si="10"/>
        <v>0.18044529518436428</v>
      </c>
      <c r="AE37" s="11">
        <f t="shared" si="11"/>
        <v>0.84175465057818</v>
      </c>
      <c r="AF37" s="11">
        <v>3.9704000000000002</v>
      </c>
      <c r="AG37" s="11">
        <v>0.71643999999999997</v>
      </c>
      <c r="AH37" s="11">
        <v>1.5911999999999999</v>
      </c>
      <c r="AI37" s="11">
        <v>1.3393999999999999</v>
      </c>
    </row>
    <row r="38" spans="1:35" ht="15" customHeight="1" x14ac:dyDescent="0.3">
      <c r="A38" s="46">
        <v>1520</v>
      </c>
      <c r="B38" s="17">
        <v>1521</v>
      </c>
      <c r="C38" s="127"/>
      <c r="D38" s="37" t="s">
        <v>214</v>
      </c>
      <c r="E38" s="47" t="s">
        <v>137</v>
      </c>
      <c r="F38" s="40">
        <v>1.5123464069243651</v>
      </c>
      <c r="G38" s="40">
        <v>0.18372208202636731</v>
      </c>
      <c r="H38" s="40">
        <v>0.18372208202636731</v>
      </c>
      <c r="I38" s="40">
        <v>0.18372208202636731</v>
      </c>
      <c r="J38" s="40">
        <v>0.18372208202636731</v>
      </c>
      <c r="K38" s="40">
        <f t="shared" si="0"/>
        <v>0.44944694700596688</v>
      </c>
      <c r="L38" s="40">
        <f t="shared" si="1"/>
        <v>0.59417886140633769</v>
      </c>
      <c r="M38" s="40"/>
      <c r="N38" s="40">
        <v>3.3527033855482564</v>
      </c>
      <c r="O38" s="40">
        <v>0.99657515018808607</v>
      </c>
      <c r="P38" s="40">
        <v>1.5437089439110665</v>
      </c>
      <c r="Q38" s="40">
        <v>1.3616585256302285</v>
      </c>
      <c r="R38" s="40">
        <v>3.4675200718657013</v>
      </c>
      <c r="S38" s="40">
        <f t="shared" si="2"/>
        <v>2.1444332154286676</v>
      </c>
      <c r="T38" s="40">
        <f t="shared" si="3"/>
        <v>1.1727808445095891</v>
      </c>
      <c r="U38" s="40"/>
      <c r="V38" s="40">
        <f t="shared" si="4"/>
        <v>0.92964063717943091</v>
      </c>
      <c r="W38" s="40">
        <f t="shared" si="5"/>
        <v>-1.6949862684227006</v>
      </c>
      <c r="X38" s="40">
        <f t="shared" si="6"/>
        <v>-2.578493745833192</v>
      </c>
      <c r="Y38" s="40">
        <f t="shared" si="7"/>
        <v>2.578493745833192</v>
      </c>
      <c r="Z38" s="40">
        <f t="shared" si="8"/>
        <v>3.2692808265821653E-2</v>
      </c>
      <c r="AA38" s="40">
        <v>5.7490580026538202E-2</v>
      </c>
      <c r="AB38" s="49">
        <f t="shared" si="9"/>
        <v>4.7712710692864011</v>
      </c>
      <c r="AC38" s="40">
        <v>3.2692808265821653E-2</v>
      </c>
      <c r="AD38" s="11">
        <f t="shared" si="10"/>
        <v>0.1526953407596596</v>
      </c>
      <c r="AE38" s="11">
        <f t="shared" si="11"/>
        <v>0.80564856194225365</v>
      </c>
      <c r="AF38" s="11">
        <v>5.0038200000000002</v>
      </c>
      <c r="AG38" s="11">
        <v>0.76405999999999996</v>
      </c>
      <c r="AH38" s="11">
        <v>1.4276199999999999</v>
      </c>
      <c r="AI38" s="11">
        <v>1.1501600000000001</v>
      </c>
    </row>
    <row r="39" spans="1:35" ht="15" customHeight="1" x14ac:dyDescent="0.3">
      <c r="A39" s="46">
        <v>1523</v>
      </c>
      <c r="B39" s="17">
        <v>1524</v>
      </c>
      <c r="C39" s="127"/>
      <c r="D39" s="37" t="s">
        <v>216</v>
      </c>
      <c r="E39" s="47" t="s">
        <v>137</v>
      </c>
      <c r="F39" s="40">
        <v>2.5895280333620176</v>
      </c>
      <c r="G39" s="40">
        <v>1.469682928443768</v>
      </c>
      <c r="H39" s="40">
        <v>1.8319322168531147</v>
      </c>
      <c r="I39" s="40">
        <v>1.2505792016945789</v>
      </c>
      <c r="J39" s="40">
        <v>1.469682928443768</v>
      </c>
      <c r="K39" s="40">
        <f t="shared" si="0"/>
        <v>1.7222810617594497</v>
      </c>
      <c r="L39" s="40">
        <f t="shared" si="1"/>
        <v>0.52779138025004457</v>
      </c>
      <c r="M39" s="40"/>
      <c r="N39" s="40">
        <v>1.2184536834427429</v>
      </c>
      <c r="O39" s="40">
        <v>0.75536105032822776</v>
      </c>
      <c r="P39" s="40">
        <v>1.1876732312180893</v>
      </c>
      <c r="Q39" s="40">
        <v>0.42895696571845371</v>
      </c>
      <c r="R39" s="40">
        <v>0.84821298322392435</v>
      </c>
      <c r="S39" s="40">
        <f t="shared" si="2"/>
        <v>0.88773158278628761</v>
      </c>
      <c r="T39" s="40">
        <f t="shared" si="3"/>
        <v>0.32745225879773021</v>
      </c>
      <c r="U39" s="40"/>
      <c r="V39" s="40">
        <f t="shared" si="4"/>
        <v>0.43919740599073603</v>
      </c>
      <c r="W39" s="40">
        <f t="shared" si="5"/>
        <v>0.83454947897316212</v>
      </c>
      <c r="X39" s="40">
        <f t="shared" si="6"/>
        <v>2.6872453605979185</v>
      </c>
      <c r="Y39" s="40">
        <f t="shared" si="7"/>
        <v>2.6872453605979185</v>
      </c>
      <c r="Z39" s="40">
        <f t="shared" si="8"/>
        <v>2.7614230995720909E-2</v>
      </c>
      <c r="AA39" s="40">
        <v>5.0943165296362003E-2</v>
      </c>
      <c r="AB39" s="48">
        <f t="shared" si="9"/>
        <v>0.51543943813642001</v>
      </c>
      <c r="AC39" s="40">
        <v>2.7614230995720909E-2</v>
      </c>
      <c r="AD39" s="11">
        <f t="shared" si="10"/>
        <v>0.24906751813059755</v>
      </c>
      <c r="AE39" s="11">
        <f t="shared" si="11"/>
        <v>0.96019800234277586</v>
      </c>
      <c r="AF39" s="11">
        <v>2.7936200000000002</v>
      </c>
      <c r="AG39" s="11">
        <v>0.69579999999999997</v>
      </c>
      <c r="AH39" s="11">
        <v>1.58786</v>
      </c>
      <c r="AI39" s="11">
        <v>1.5246600000000001</v>
      </c>
    </row>
    <row r="40" spans="1:35" ht="15" customHeight="1" x14ac:dyDescent="0.3">
      <c r="A40" s="46">
        <v>1530</v>
      </c>
      <c r="B40" s="17">
        <v>1531</v>
      </c>
      <c r="C40" s="127"/>
      <c r="D40" s="37" t="s">
        <v>221</v>
      </c>
      <c r="E40" s="47" t="s">
        <v>137</v>
      </c>
      <c r="F40" s="40">
        <v>1.8613030235495132</v>
      </c>
      <c r="G40" s="40">
        <v>1.1418171012554788</v>
      </c>
      <c r="H40" s="40">
        <v>1.9448777951118041</v>
      </c>
      <c r="I40" s="40">
        <v>1.0318698462224203</v>
      </c>
      <c r="J40" s="40">
        <v>1.7831141817101253</v>
      </c>
      <c r="K40" s="40">
        <f t="shared" si="0"/>
        <v>1.5525963895698685</v>
      </c>
      <c r="L40" s="40">
        <f t="shared" si="1"/>
        <v>0.4307605762325733</v>
      </c>
      <c r="M40" s="40"/>
      <c r="N40" s="40">
        <v>1.1026817823749018</v>
      </c>
      <c r="O40" s="40">
        <v>0.99171147720656239</v>
      </c>
      <c r="P40" s="40">
        <v>0.90582936603075681</v>
      </c>
      <c r="Q40" s="40">
        <v>0.80667534335719437</v>
      </c>
      <c r="R40" s="40">
        <v>0.81575161831695053</v>
      </c>
      <c r="S40" s="40">
        <f t="shared" si="2"/>
        <v>0.92452991745727309</v>
      </c>
      <c r="T40" s="40">
        <f t="shared" si="3"/>
        <v>0.12482345389369474</v>
      </c>
      <c r="U40" s="40"/>
      <c r="V40" s="40">
        <f t="shared" si="4"/>
        <v>0.31712424117226512</v>
      </c>
      <c r="W40" s="40">
        <f t="shared" si="5"/>
        <v>0.62806647211259536</v>
      </c>
      <c r="X40" s="40">
        <f t="shared" si="6"/>
        <v>2.8008584889319934</v>
      </c>
      <c r="Y40" s="40">
        <f t="shared" si="7"/>
        <v>2.8008584889319934</v>
      </c>
      <c r="Z40" s="40">
        <f t="shared" si="8"/>
        <v>2.3167161837855544E-2</v>
      </c>
      <c r="AA40" s="40">
        <v>4.7005273567432899E-2</v>
      </c>
      <c r="AB40" s="48">
        <f t="shared" si="9"/>
        <v>0.59547344285233406</v>
      </c>
      <c r="AC40" s="40">
        <v>2.3167161837855544E-2</v>
      </c>
      <c r="AD40" s="11">
        <f t="shared" si="10"/>
        <v>0.27851452443408148</v>
      </c>
      <c r="AE40" s="11">
        <f t="shared" si="11"/>
        <v>0.81862008190347846</v>
      </c>
      <c r="AF40" s="11">
        <v>3.2937599999999998</v>
      </c>
      <c r="AG40" s="11">
        <v>0.91736000000000006</v>
      </c>
      <c r="AH40" s="11">
        <v>1.1574599999999999</v>
      </c>
      <c r="AI40" s="11">
        <v>0.94752000000000014</v>
      </c>
    </row>
    <row r="41" spans="1:35" ht="15" customHeight="1" x14ac:dyDescent="0.3">
      <c r="A41" s="46">
        <v>1610</v>
      </c>
      <c r="B41" s="17">
        <v>1611</v>
      </c>
      <c r="C41" s="127"/>
      <c r="D41" s="37" t="s">
        <v>239</v>
      </c>
      <c r="E41" s="47" t="s">
        <v>137</v>
      </c>
      <c r="F41" s="40">
        <v>1.0918235634486135</v>
      </c>
      <c r="G41" s="40">
        <v>0.35897093514933015</v>
      </c>
      <c r="H41" s="40">
        <v>0.85848132817020517</v>
      </c>
      <c r="I41" s="40">
        <v>0.35162683046245607</v>
      </c>
      <c r="J41" s="40">
        <v>0.56850046735211646</v>
      </c>
      <c r="K41" s="40">
        <f t="shared" si="0"/>
        <v>0.6458806249165443</v>
      </c>
      <c r="L41" s="40">
        <f t="shared" si="1"/>
        <v>0.32363340289137782</v>
      </c>
      <c r="M41" s="40"/>
      <c r="N41" s="40">
        <v>1.6006577688064454</v>
      </c>
      <c r="O41" s="40">
        <v>1.0796631110028363</v>
      </c>
      <c r="P41" s="40">
        <v>1.1555327405293474</v>
      </c>
      <c r="Q41" s="40">
        <v>2.1744653453286236</v>
      </c>
      <c r="R41" s="40">
        <v>1.117945951589608</v>
      </c>
      <c r="S41" s="40">
        <f t="shared" si="2"/>
        <v>1.425652983451372</v>
      </c>
      <c r="T41" s="40">
        <f t="shared" si="3"/>
        <v>0.46869611240326781</v>
      </c>
      <c r="U41" s="40"/>
      <c r="V41" s="40">
        <f t="shared" si="4"/>
        <v>0.40274968978820425</v>
      </c>
      <c r="W41" s="40">
        <f t="shared" si="5"/>
        <v>-0.77977235853482774</v>
      </c>
      <c r="X41" s="40">
        <f t="shared" si="6"/>
        <v>-2.7380893715486776</v>
      </c>
      <c r="Y41" s="40">
        <f t="shared" si="7"/>
        <v>2.7380893715486776</v>
      </c>
      <c r="Z41" s="40">
        <f t="shared" si="8"/>
        <v>2.5524515904502738E-2</v>
      </c>
      <c r="AA41" s="40">
        <v>4.9518376125073899E-2</v>
      </c>
      <c r="AB41" s="49">
        <f t="shared" si="9"/>
        <v>2.2073010529392856</v>
      </c>
      <c r="AC41" s="40">
        <v>2.5524515904502738E-2</v>
      </c>
      <c r="AD41" s="11">
        <f t="shared" si="10"/>
        <v>0.21730703337953042</v>
      </c>
      <c r="AE41" s="11">
        <f t="shared" si="11"/>
        <v>0.88296662635597334</v>
      </c>
      <c r="AF41" s="11">
        <v>3.9107800000000004</v>
      </c>
      <c r="AG41" s="11">
        <v>0.84984000000000004</v>
      </c>
      <c r="AH41" s="11">
        <v>1.10806</v>
      </c>
      <c r="AI41" s="11">
        <v>0.97837999999999992</v>
      </c>
    </row>
    <row r="42" spans="1:35" ht="15" customHeight="1" x14ac:dyDescent="0.3">
      <c r="A42" s="46">
        <v>1617</v>
      </c>
      <c r="B42" s="17">
        <v>1618</v>
      </c>
      <c r="C42" s="127"/>
      <c r="D42" s="37" t="s">
        <v>240</v>
      </c>
      <c r="E42" s="47" t="s">
        <v>137</v>
      </c>
      <c r="F42" s="40">
        <v>1.0534150871090409</v>
      </c>
      <c r="G42" s="40">
        <v>0.53429826371488365</v>
      </c>
      <c r="H42" s="40">
        <v>0.91567667953895571</v>
      </c>
      <c r="I42" s="40">
        <v>0.36619697550334579</v>
      </c>
      <c r="J42" s="40">
        <v>0.71809686643280368</v>
      </c>
      <c r="K42" s="40">
        <f t="shared" si="0"/>
        <v>0.7175367744598059</v>
      </c>
      <c r="L42" s="40">
        <f t="shared" si="1"/>
        <v>0.27797930801890303</v>
      </c>
      <c r="M42" s="40"/>
      <c r="N42" s="40">
        <v>1.4017699115044249</v>
      </c>
      <c r="O42" s="40">
        <v>1.192684365781711</v>
      </c>
      <c r="P42" s="40">
        <v>1.2690265486725665</v>
      </c>
      <c r="Q42" s="40">
        <v>1.2621828908554575</v>
      </c>
      <c r="R42" s="40">
        <v>0.9007669616519175</v>
      </c>
      <c r="S42" s="40">
        <f t="shared" si="2"/>
        <v>1.2052861356932154</v>
      </c>
      <c r="T42" s="40">
        <f t="shared" si="3"/>
        <v>0.18627713702672885</v>
      </c>
      <c r="U42" s="40"/>
      <c r="V42" s="40">
        <f t="shared" si="4"/>
        <v>0.23661325772824193</v>
      </c>
      <c r="W42" s="40">
        <f t="shared" si="5"/>
        <v>-0.48774936123340951</v>
      </c>
      <c r="X42" s="40">
        <f t="shared" si="6"/>
        <v>-2.9152287083056798</v>
      </c>
      <c r="Y42" s="40">
        <f t="shared" si="7"/>
        <v>2.9152287083056798</v>
      </c>
      <c r="Z42" s="40">
        <f t="shared" si="8"/>
        <v>1.9432787062192376E-2</v>
      </c>
      <c r="AA42" s="40">
        <v>4.3582976976674299E-2</v>
      </c>
      <c r="AB42" s="49">
        <f t="shared" si="9"/>
        <v>1.6797552105961526</v>
      </c>
      <c r="AC42" s="40">
        <v>1.9432787062192376E-2</v>
      </c>
      <c r="AD42" s="11">
        <f t="shared" si="10"/>
        <v>0.33862213667655061</v>
      </c>
      <c r="AE42" s="11">
        <f t="shared" si="11"/>
        <v>0.88205830792121487</v>
      </c>
      <c r="AF42" s="11">
        <v>2.3067600000000001</v>
      </c>
      <c r="AG42" s="11">
        <v>0.78111999999999993</v>
      </c>
      <c r="AH42" s="11">
        <v>1.3576200000000003</v>
      </c>
      <c r="AI42" s="11">
        <v>1.1975</v>
      </c>
    </row>
    <row r="43" spans="1:35" ht="15" customHeight="1" x14ac:dyDescent="0.3">
      <c r="A43" s="46">
        <v>1628</v>
      </c>
      <c r="B43" s="17">
        <v>1629</v>
      </c>
      <c r="C43" s="127"/>
      <c r="D43" s="37" t="s">
        <v>242</v>
      </c>
      <c r="E43" s="47" t="s">
        <v>137</v>
      </c>
      <c r="F43" s="40">
        <v>0.97863178420539487</v>
      </c>
      <c r="G43" s="40">
        <v>0.86204094897627559</v>
      </c>
      <c r="H43" s="40">
        <v>2.0521205719857005</v>
      </c>
      <c r="I43" s="40">
        <v>0.86204094897627559</v>
      </c>
      <c r="J43" s="40">
        <v>2.9072554436139098</v>
      </c>
      <c r="K43" s="40">
        <f t="shared" si="0"/>
        <v>1.5324179395515114</v>
      </c>
      <c r="L43" s="40">
        <f t="shared" si="1"/>
        <v>0.91730021170470721</v>
      </c>
      <c r="M43" s="40"/>
      <c r="N43" s="40">
        <v>0.24789140440643911</v>
      </c>
      <c r="O43" s="40">
        <v>0.49677577626690966</v>
      </c>
      <c r="P43" s="40">
        <v>0.51167028807738135</v>
      </c>
      <c r="Q43" s="40">
        <v>0.24789140440643911</v>
      </c>
      <c r="R43" s="40">
        <v>0.46979042545734911</v>
      </c>
      <c r="S43" s="40">
        <f t="shared" si="2"/>
        <v>0.39480385972290366</v>
      </c>
      <c r="T43" s="40">
        <f t="shared" si="3"/>
        <v>0.13494958126543102</v>
      </c>
      <c r="U43" s="40"/>
      <c r="V43" s="40">
        <f t="shared" si="4"/>
        <v>0.65561080980914876</v>
      </c>
      <c r="W43" s="40">
        <f t="shared" si="5"/>
        <v>1.1376140798286078</v>
      </c>
      <c r="X43" s="40">
        <f t="shared" si="6"/>
        <v>2.4539394963736845</v>
      </c>
      <c r="Y43" s="40">
        <f t="shared" si="7"/>
        <v>2.4539394963736845</v>
      </c>
      <c r="Z43" s="40">
        <f t="shared" si="8"/>
        <v>3.969211798562202E-2</v>
      </c>
      <c r="AA43" s="40">
        <v>6.4973699261343706E-2</v>
      </c>
      <c r="AB43" s="48">
        <f t="shared" si="9"/>
        <v>0.25763458488253532</v>
      </c>
      <c r="AC43" s="40">
        <v>3.969211798562202E-2</v>
      </c>
      <c r="AD43" s="11">
        <f t="shared" si="10"/>
        <v>0.4197340713555141</v>
      </c>
      <c r="AE43" s="11">
        <f t="shared" si="11"/>
        <v>1.0664180240523671</v>
      </c>
      <c r="AF43" s="11">
        <v>1.6621000000000001</v>
      </c>
      <c r="AG43" s="11">
        <v>0.69764000000000004</v>
      </c>
      <c r="AH43" s="11">
        <v>1.3138000000000001</v>
      </c>
      <c r="AI43" s="11">
        <v>1.40106</v>
      </c>
    </row>
    <row r="44" spans="1:35" ht="15" customHeight="1" x14ac:dyDescent="0.3">
      <c r="A44" s="46">
        <v>1632</v>
      </c>
      <c r="B44" s="17">
        <v>1633</v>
      </c>
      <c r="C44" s="127"/>
      <c r="D44" s="37" t="s">
        <v>243</v>
      </c>
      <c r="E44" s="47" t="s">
        <v>137</v>
      </c>
      <c r="F44" s="40">
        <v>1.1153761789866197</v>
      </c>
      <c r="G44" s="40">
        <v>1.2272428164071068</v>
      </c>
      <c r="H44" s="40">
        <v>1.5573590699714845</v>
      </c>
      <c r="I44" s="40">
        <v>0.31215727133143234</v>
      </c>
      <c r="J44" s="40">
        <v>2.399100679973678</v>
      </c>
      <c r="K44" s="40">
        <f t="shared" si="0"/>
        <v>1.3222472033340642</v>
      </c>
      <c r="L44" s="40">
        <f t="shared" si="1"/>
        <v>0.75614054992566804</v>
      </c>
      <c r="M44" s="40"/>
      <c r="N44" s="40">
        <v>0.28566581757670073</v>
      </c>
      <c r="O44" s="40">
        <v>0.30596858187614773</v>
      </c>
      <c r="P44" s="40">
        <v>0.26889045662370947</v>
      </c>
      <c r="Q44" s="40">
        <v>0.29471320325921291</v>
      </c>
      <c r="R44" s="40">
        <v>0.49041677212974372</v>
      </c>
      <c r="S44" s="40">
        <f t="shared" si="2"/>
        <v>0.3291309662931029</v>
      </c>
      <c r="T44" s="40">
        <f t="shared" si="3"/>
        <v>9.1176104033181118E-2</v>
      </c>
      <c r="U44" s="40"/>
      <c r="V44" s="40">
        <f t="shared" si="4"/>
        <v>0.53854508315857885</v>
      </c>
      <c r="W44" s="40">
        <f t="shared" si="5"/>
        <v>0.9931162370409613</v>
      </c>
      <c r="X44" s="40">
        <f t="shared" si="6"/>
        <v>2.6079124949000811</v>
      </c>
      <c r="Y44" s="40">
        <f t="shared" si="7"/>
        <v>2.6079124949000811</v>
      </c>
      <c r="Z44" s="40">
        <f t="shared" si="8"/>
        <v>3.1231434334995978E-2</v>
      </c>
      <c r="AA44" s="40">
        <v>5.6042671500896701E-2</v>
      </c>
      <c r="AB44" s="48">
        <f t="shared" si="9"/>
        <v>0.24891787667479634</v>
      </c>
      <c r="AC44" s="40">
        <v>3.1231434334995978E-2</v>
      </c>
      <c r="AD44" s="11">
        <f t="shared" si="10"/>
        <v>2.0327416950296757</v>
      </c>
      <c r="AE44" s="11">
        <f t="shared" si="11"/>
        <v>0.51061083347149527</v>
      </c>
      <c r="AF44" s="11">
        <v>0.71101999999999999</v>
      </c>
      <c r="AG44" s="11">
        <v>1.4453199999999999</v>
      </c>
      <c r="AH44" s="11">
        <v>1.6888399999999997</v>
      </c>
      <c r="AI44" s="11">
        <v>0.86234</v>
      </c>
    </row>
    <row r="45" spans="1:35" ht="15" customHeight="1" x14ac:dyDescent="0.3">
      <c r="A45" s="46">
        <v>1633</v>
      </c>
      <c r="B45" s="17">
        <v>1634</v>
      </c>
      <c r="C45" s="127"/>
      <c r="D45" s="37" t="s">
        <v>244</v>
      </c>
      <c r="E45" s="47" t="s">
        <v>137</v>
      </c>
      <c r="F45" s="40">
        <v>1.2444991723525374</v>
      </c>
      <c r="G45" s="40">
        <v>1.4512091727562677</v>
      </c>
      <c r="H45" s="40">
        <v>0.81937098792845886</v>
      </c>
      <c r="I45" s="40">
        <v>0.81937098792845886</v>
      </c>
      <c r="J45" s="40">
        <v>2.1654083733699379</v>
      </c>
      <c r="K45" s="40">
        <f t="shared" si="0"/>
        <v>1.2999717388671321</v>
      </c>
      <c r="L45" s="40">
        <f t="shared" si="1"/>
        <v>0.55607659072070792</v>
      </c>
      <c r="M45" s="40"/>
      <c r="N45" s="40">
        <v>0.2188448491340832</v>
      </c>
      <c r="O45" s="40">
        <v>0.36214515265131225</v>
      </c>
      <c r="P45" s="40">
        <v>0.26289948223531506</v>
      </c>
      <c r="Q45" s="40">
        <v>0.24464381360471343</v>
      </c>
      <c r="R45" s="40">
        <v>0.35391001606855921</v>
      </c>
      <c r="S45" s="40">
        <f t="shared" si="2"/>
        <v>0.28848866273879664</v>
      </c>
      <c r="T45" s="40">
        <f t="shared" si="3"/>
        <v>6.5445912220642985E-2</v>
      </c>
      <c r="U45" s="40"/>
      <c r="V45" s="40">
        <f t="shared" si="4"/>
        <v>0.39591939973557611</v>
      </c>
      <c r="W45" s="40">
        <f t="shared" si="5"/>
        <v>1.0114830761283355</v>
      </c>
      <c r="X45" s="40">
        <f t="shared" si="6"/>
        <v>3.6129906373037315</v>
      </c>
      <c r="Y45" s="40">
        <f t="shared" si="7"/>
        <v>3.6129906373037315</v>
      </c>
      <c r="Z45" s="40">
        <f t="shared" si="8"/>
        <v>6.8518837840323343E-3</v>
      </c>
      <c r="AA45" s="40">
        <v>2.2893282593702501E-2</v>
      </c>
      <c r="AB45" s="48">
        <f t="shared" si="9"/>
        <v>0.22191918032787519</v>
      </c>
      <c r="AC45" s="40">
        <v>6.8518837840323343E-3</v>
      </c>
      <c r="AD45" s="11">
        <f t="shared" si="10"/>
        <v>0.44944694700596677</v>
      </c>
      <c r="AE45" s="11">
        <f t="shared" si="11"/>
        <v>2.1444332154286676</v>
      </c>
      <c r="AF45" s="11">
        <v>0.84802</v>
      </c>
      <c r="AG45" s="11">
        <v>0.38113999999999992</v>
      </c>
      <c r="AH45" s="11">
        <v>0.71243999999999996</v>
      </c>
      <c r="AI45" s="11">
        <v>1.5277799999999999</v>
      </c>
    </row>
    <row r="46" spans="1:35" ht="15" customHeight="1" x14ac:dyDescent="0.3">
      <c r="A46" s="46">
        <v>1692</v>
      </c>
      <c r="B46" s="17">
        <v>1693</v>
      </c>
      <c r="C46" s="127"/>
      <c r="D46" s="37" t="s">
        <v>251</v>
      </c>
      <c r="E46" s="47" t="s">
        <v>137</v>
      </c>
      <c r="F46" s="40">
        <v>0.49408139845629045</v>
      </c>
      <c r="G46" s="40">
        <v>0.21858739565812021</v>
      </c>
      <c r="H46" s="40">
        <v>0.39425903510288784</v>
      </c>
      <c r="I46" s="40">
        <v>0.30103909578230864</v>
      </c>
      <c r="J46" s="40">
        <v>0.43355917815540851</v>
      </c>
      <c r="K46" s="40">
        <f t="shared" si="0"/>
        <v>0.36830522063100313</v>
      </c>
      <c r="L46" s="40">
        <f t="shared" si="1"/>
        <v>0.10919190106567807</v>
      </c>
      <c r="M46" s="40"/>
      <c r="N46" s="40">
        <v>1.094304921359716</v>
      </c>
      <c r="O46" s="40">
        <v>0.48313039066463725</v>
      </c>
      <c r="P46" s="40">
        <v>0.8321917808219178</v>
      </c>
      <c r="Q46" s="40">
        <v>0.86815068493150682</v>
      </c>
      <c r="R46" s="40">
        <v>0.49594114662607813</v>
      </c>
      <c r="S46" s="40">
        <f t="shared" si="2"/>
        <v>0.75474378488077121</v>
      </c>
      <c r="T46" s="40">
        <f t="shared" si="3"/>
        <v>0.2621610783213677</v>
      </c>
      <c r="U46" s="40"/>
      <c r="V46" s="40">
        <f t="shared" si="4"/>
        <v>0.20081247750695064</v>
      </c>
      <c r="W46" s="40">
        <f t="shared" si="5"/>
        <v>-0.38643856424976808</v>
      </c>
      <c r="X46" s="40">
        <f t="shared" si="6"/>
        <v>-2.7214775962668583</v>
      </c>
      <c r="Y46" s="40">
        <f t="shared" si="7"/>
        <v>2.7214775962668583</v>
      </c>
      <c r="Z46" s="40">
        <f t="shared" si="8"/>
        <v>2.6188780512046247E-2</v>
      </c>
      <c r="AA46" s="40">
        <v>4.9842380207504103E-2</v>
      </c>
      <c r="AB46" s="49">
        <f t="shared" si="9"/>
        <v>2.049234554937065</v>
      </c>
      <c r="AC46" s="40">
        <v>2.6188780512046247E-2</v>
      </c>
      <c r="AD46" s="11">
        <f t="shared" si="10"/>
        <v>1.7222810617594495</v>
      </c>
      <c r="AE46" s="11">
        <f t="shared" si="11"/>
        <v>0.8877315827862875</v>
      </c>
      <c r="AF46" s="11">
        <v>0.60427999999999993</v>
      </c>
      <c r="AG46" s="11">
        <v>1.04074</v>
      </c>
      <c r="AH46" s="11">
        <v>1.3709999999999998</v>
      </c>
      <c r="AI46" s="11">
        <v>1.2170799999999999</v>
      </c>
    </row>
    <row r="47" spans="1:35" ht="15" customHeight="1" x14ac:dyDescent="0.3">
      <c r="A47" s="46">
        <v>1722</v>
      </c>
      <c r="B47" s="17">
        <v>1723</v>
      </c>
      <c r="C47" s="127"/>
      <c r="D47" s="37" t="s">
        <v>254</v>
      </c>
      <c r="E47" s="47" t="s">
        <v>137</v>
      </c>
      <c r="F47" s="40">
        <v>0.26670720247636942</v>
      </c>
      <c r="G47" s="40">
        <v>2.1972251395721627E-2</v>
      </c>
      <c r="H47" s="40">
        <v>0.17992371897628653</v>
      </c>
      <c r="I47" s="40">
        <v>5.3092698026643077E-2</v>
      </c>
      <c r="J47" s="40">
        <v>9.2449284174451377E-2</v>
      </c>
      <c r="K47" s="40">
        <f t="shared" si="0"/>
        <v>0.12282903100989442</v>
      </c>
      <c r="L47" s="40">
        <f t="shared" si="1"/>
        <v>9.9898582032472275E-2</v>
      </c>
      <c r="M47" s="40"/>
      <c r="N47" s="40">
        <v>0.99361801970905683</v>
      </c>
      <c r="O47" s="40">
        <v>0.84580009385265142</v>
      </c>
      <c r="P47" s="40">
        <v>0.73336461755044591</v>
      </c>
      <c r="Q47" s="40">
        <v>0.5910839981229471</v>
      </c>
      <c r="R47" s="40">
        <v>0.93852651337400295</v>
      </c>
      <c r="S47" s="40">
        <f t="shared" si="2"/>
        <v>0.82047864852182095</v>
      </c>
      <c r="T47" s="40">
        <f t="shared" si="3"/>
        <v>0.16183670463511629</v>
      </c>
      <c r="U47" s="40"/>
      <c r="V47" s="40">
        <f t="shared" si="4"/>
        <v>0.13448205393146787</v>
      </c>
      <c r="W47" s="40">
        <f t="shared" si="5"/>
        <v>-0.69764961751192656</v>
      </c>
      <c r="X47" s="40">
        <f t="shared" si="6"/>
        <v>-7.3364848470603645</v>
      </c>
      <c r="Y47" s="40">
        <f t="shared" si="7"/>
        <v>7.3364848470603645</v>
      </c>
      <c r="Z47" s="40">
        <f t="shared" si="8"/>
        <v>8.0985579328943268E-5</v>
      </c>
      <c r="AA47" s="40">
        <v>1.4325159278120599E-3</v>
      </c>
      <c r="AB47" s="49">
        <f t="shared" si="9"/>
        <v>6.6798430450511947</v>
      </c>
      <c r="AC47" s="40">
        <v>8.0985579328943268E-5</v>
      </c>
      <c r="AD47" s="11">
        <f t="shared" si="10"/>
        <v>1.5525963895698682</v>
      </c>
      <c r="AE47" s="11">
        <f t="shared" si="11"/>
        <v>0.92452991745727309</v>
      </c>
      <c r="AF47" s="11">
        <v>0.53844000000000003</v>
      </c>
      <c r="AG47" s="11">
        <v>0.83597999999999995</v>
      </c>
      <c r="AH47" s="11">
        <v>1.1678799999999998</v>
      </c>
      <c r="AI47" s="11">
        <v>1.0797399999999999</v>
      </c>
    </row>
    <row r="48" spans="1:35" ht="15" customHeight="1" x14ac:dyDescent="0.3">
      <c r="A48" s="46">
        <v>1729</v>
      </c>
      <c r="B48" s="17">
        <v>1730</v>
      </c>
      <c r="C48" s="127"/>
      <c r="D48" s="37" t="s">
        <v>257</v>
      </c>
      <c r="E48" s="47" t="s">
        <v>137</v>
      </c>
      <c r="F48" s="40">
        <v>2.0749956499042979</v>
      </c>
      <c r="G48" s="40">
        <v>0.60292326431181487</v>
      </c>
      <c r="H48" s="40">
        <v>1.7459544109970422</v>
      </c>
      <c r="I48" s="40">
        <v>0.81172785801287639</v>
      </c>
      <c r="J48" s="40">
        <v>1.2159387506525143</v>
      </c>
      <c r="K48" s="40">
        <f t="shared" si="0"/>
        <v>1.290307986775709</v>
      </c>
      <c r="L48" s="40">
        <f t="shared" si="1"/>
        <v>0.6185498913137194</v>
      </c>
      <c r="M48" s="40"/>
      <c r="N48" s="40">
        <v>0.65935417835385357</v>
      </c>
      <c r="O48" s="40">
        <v>0.49041896719714195</v>
      </c>
      <c r="P48" s="40">
        <v>0.42428179160884583</v>
      </c>
      <c r="Q48" s="40">
        <v>0.53765980690306769</v>
      </c>
      <c r="R48" s="40">
        <v>0.35730805948409061</v>
      </c>
      <c r="S48" s="40">
        <f t="shared" si="2"/>
        <v>0.49380456070939988</v>
      </c>
      <c r="T48" s="40">
        <f t="shared" si="3"/>
        <v>0.11489792321287021</v>
      </c>
      <c r="U48" s="40"/>
      <c r="V48" s="40">
        <f t="shared" si="4"/>
        <v>0.44486261969446517</v>
      </c>
      <c r="W48" s="40">
        <f t="shared" si="5"/>
        <v>0.79650342606630908</v>
      </c>
      <c r="X48" s="40">
        <f t="shared" si="6"/>
        <v>2.5320759662685242</v>
      </c>
      <c r="Y48" s="40">
        <f t="shared" si="7"/>
        <v>2.5320759662685242</v>
      </c>
      <c r="Z48" s="40">
        <f t="shared" si="8"/>
        <v>3.5141658271430738E-2</v>
      </c>
      <c r="AA48" s="40">
        <v>5.9432385479494497E-2</v>
      </c>
      <c r="AB48" s="48">
        <f t="shared" si="9"/>
        <v>0.38270286301439188</v>
      </c>
      <c r="AC48" s="40">
        <v>3.5141658271430738E-2</v>
      </c>
      <c r="AD48" s="11">
        <f t="shared" si="10"/>
        <v>0.6458806249165443</v>
      </c>
      <c r="AE48" s="11">
        <f t="shared" si="11"/>
        <v>1.425652983451372</v>
      </c>
      <c r="AF48" s="11">
        <v>0.89867999999999992</v>
      </c>
      <c r="AG48" s="11">
        <v>0.58043999999999996</v>
      </c>
      <c r="AH48" s="11">
        <v>1.14934</v>
      </c>
      <c r="AI48" s="11">
        <v>1.63856</v>
      </c>
    </row>
    <row r="49" spans="1:35" ht="15" customHeight="1" x14ac:dyDescent="0.3">
      <c r="A49" s="46">
        <v>1761</v>
      </c>
      <c r="B49" s="17">
        <v>1762</v>
      </c>
      <c r="C49" s="127"/>
      <c r="D49" s="37" t="s">
        <v>262</v>
      </c>
      <c r="E49" s="47" t="s">
        <v>137</v>
      </c>
      <c r="F49" s="40">
        <v>2.4093068451738286</v>
      </c>
      <c r="G49" s="40">
        <v>0.82541567695962004</v>
      </c>
      <c r="H49" s="40">
        <v>1.8430144677175557</v>
      </c>
      <c r="I49" s="40">
        <v>0.97751565536601182</v>
      </c>
      <c r="J49" s="40">
        <v>1.3288166702656015</v>
      </c>
      <c r="K49" s="40">
        <f t="shared" si="0"/>
        <v>1.4768138630965235</v>
      </c>
      <c r="L49" s="40">
        <f t="shared" si="1"/>
        <v>0.65176059843308543</v>
      </c>
      <c r="M49" s="40"/>
      <c r="N49" s="40">
        <v>0.70977206048296082</v>
      </c>
      <c r="O49" s="40">
        <v>0.52841989876519324</v>
      </c>
      <c r="P49" s="40">
        <v>0.57344896884504182</v>
      </c>
      <c r="Q49" s="40">
        <v>0.27656876336632596</v>
      </c>
      <c r="R49" s="40">
        <v>0.28871264145468611</v>
      </c>
      <c r="S49" s="40">
        <f t="shared" si="2"/>
        <v>0.47538446658284156</v>
      </c>
      <c r="T49" s="40">
        <f t="shared" si="3"/>
        <v>0.18824253105179478</v>
      </c>
      <c r="U49" s="40"/>
      <c r="V49" s="40">
        <f t="shared" si="4"/>
        <v>0.47970153646128733</v>
      </c>
      <c r="W49" s="40">
        <f t="shared" si="5"/>
        <v>1.001429396513682</v>
      </c>
      <c r="X49" s="40">
        <f t="shared" si="6"/>
        <v>2.9523254079113115</v>
      </c>
      <c r="Y49" s="40">
        <f t="shared" si="7"/>
        <v>2.9523254079113115</v>
      </c>
      <c r="Z49" s="40">
        <f t="shared" si="8"/>
        <v>1.8360303213598356E-2</v>
      </c>
      <c r="AA49" s="40">
        <v>4.2469492228650998E-2</v>
      </c>
      <c r="AB49" s="48">
        <f t="shared" si="9"/>
        <v>0.32189870264765436</v>
      </c>
      <c r="AC49" s="40">
        <v>1.8360303213598356E-2</v>
      </c>
      <c r="AD49" s="11">
        <f t="shared" si="10"/>
        <v>0.7175367744598059</v>
      </c>
      <c r="AE49" s="11">
        <f t="shared" si="11"/>
        <v>1.2052861356932154</v>
      </c>
      <c r="AF49" s="11">
        <v>1.3569200000000001</v>
      </c>
      <c r="AG49" s="11">
        <v>0.97363999999999995</v>
      </c>
      <c r="AH49" s="11">
        <v>0.84749999999999992</v>
      </c>
      <c r="AI49" s="11">
        <v>1.0214799999999999</v>
      </c>
    </row>
    <row r="50" spans="1:35" ht="15" customHeight="1" x14ac:dyDescent="0.3">
      <c r="A50" s="46">
        <v>1777</v>
      </c>
      <c r="B50" s="17">
        <v>1778</v>
      </c>
      <c r="C50" s="127"/>
      <c r="D50" s="37" t="s">
        <v>263</v>
      </c>
      <c r="E50" s="47" t="s">
        <v>137</v>
      </c>
      <c r="F50" s="40">
        <v>1.0584618273134785</v>
      </c>
      <c r="G50" s="40">
        <v>0.75254054307775353</v>
      </c>
      <c r="H50" s="40">
        <v>1.3326996643901523</v>
      </c>
      <c r="I50" s="40">
        <v>0.5522307493721984</v>
      </c>
      <c r="J50" s="40">
        <v>1.6961205379145252</v>
      </c>
      <c r="K50" s="40">
        <f t="shared" si="0"/>
        <v>1.0784106644136215</v>
      </c>
      <c r="L50" s="40">
        <f t="shared" si="1"/>
        <v>0.45543467654639191</v>
      </c>
      <c r="M50" s="40"/>
      <c r="N50" s="40">
        <v>0.70909596008163167</v>
      </c>
      <c r="O50" s="40">
        <v>0.74184483550768776</v>
      </c>
      <c r="P50" s="40">
        <v>0.30879037514290902</v>
      </c>
      <c r="Q50" s="40">
        <v>0.43775576711435926</v>
      </c>
      <c r="R50" s="40">
        <v>0.1838852026370057</v>
      </c>
      <c r="S50" s="40">
        <f t="shared" si="2"/>
        <v>0.47627442809671872</v>
      </c>
      <c r="T50" s="40">
        <f t="shared" si="3"/>
        <v>0.24482624524898733</v>
      </c>
      <c r="U50" s="40"/>
      <c r="V50" s="40">
        <f t="shared" si="4"/>
        <v>0.36562319056894754</v>
      </c>
      <c r="W50" s="40">
        <f t="shared" si="5"/>
        <v>0.60213623631690283</v>
      </c>
      <c r="X50" s="40">
        <f t="shared" si="6"/>
        <v>2.329035066048617</v>
      </c>
      <c r="Y50" s="40">
        <f t="shared" si="7"/>
        <v>2.329035066048617</v>
      </c>
      <c r="Z50" s="40">
        <f t="shared" si="8"/>
        <v>4.8234291014415245E-2</v>
      </c>
      <c r="AA50" s="40">
        <v>7.2160647005003298E-2</v>
      </c>
      <c r="AB50" s="48">
        <f t="shared" si="9"/>
        <v>0.44164476837373418</v>
      </c>
      <c r="AC50" s="40">
        <v>4.8234291014415245E-2</v>
      </c>
      <c r="AD50" s="11">
        <f t="shared" si="10"/>
        <v>1.5324179395515112</v>
      </c>
      <c r="AE50" s="11">
        <f t="shared" si="11"/>
        <v>0.39480385972290366</v>
      </c>
      <c r="AF50" s="11">
        <v>0.49231999999999998</v>
      </c>
      <c r="AG50" s="11">
        <v>0.75444</v>
      </c>
      <c r="AH50" s="11">
        <v>1.71204</v>
      </c>
      <c r="AI50" s="11">
        <v>0.67591999999999997</v>
      </c>
    </row>
    <row r="51" spans="1:35" ht="15" customHeight="1" x14ac:dyDescent="0.3">
      <c r="A51" s="46">
        <v>1795</v>
      </c>
      <c r="B51" s="17">
        <v>1796</v>
      </c>
      <c r="C51" s="127"/>
      <c r="D51" s="37" t="s">
        <v>265</v>
      </c>
      <c r="E51" s="47" t="s">
        <v>137</v>
      </c>
      <c r="F51" s="40">
        <v>0.98434809427124836</v>
      </c>
      <c r="G51" s="40">
        <v>0.3560872805777584</v>
      </c>
      <c r="H51" s="40">
        <v>0.9162404585057442</v>
      </c>
      <c r="I51" s="40">
        <v>0.34542136780693411</v>
      </c>
      <c r="J51" s="40">
        <v>0.63815569662545946</v>
      </c>
      <c r="K51" s="40">
        <f t="shared" si="0"/>
        <v>0.64805057955742895</v>
      </c>
      <c r="L51" s="40">
        <f t="shared" si="1"/>
        <v>0.30081005054563059</v>
      </c>
      <c r="M51" s="40"/>
      <c r="N51" s="40">
        <v>1.334355031430204</v>
      </c>
      <c r="O51" s="40">
        <v>1.0950352399258834</v>
      </c>
      <c r="P51" s="40">
        <v>1.0431710738220168</v>
      </c>
      <c r="Q51" s="40">
        <v>0.92844649938524937</v>
      </c>
      <c r="R51" s="40">
        <v>1.2480302007030668</v>
      </c>
      <c r="S51" s="40">
        <f t="shared" si="2"/>
        <v>1.1298076090532843</v>
      </c>
      <c r="T51" s="40">
        <f t="shared" si="3"/>
        <v>0.16207832408729428</v>
      </c>
      <c r="U51" s="40"/>
      <c r="V51" s="40">
        <f t="shared" si="4"/>
        <v>0.24161546892553346</v>
      </c>
      <c r="W51" s="40">
        <f t="shared" si="5"/>
        <v>-0.4817570294958553</v>
      </c>
      <c r="X51" s="40">
        <f t="shared" si="6"/>
        <v>-2.819800105975808</v>
      </c>
      <c r="Y51" s="40">
        <f t="shared" si="7"/>
        <v>2.819800105975808</v>
      </c>
      <c r="Z51" s="40">
        <f t="shared" si="8"/>
        <v>2.2500805846044792E-2</v>
      </c>
      <c r="AA51" s="40">
        <v>4.6343176273900902E-2</v>
      </c>
      <c r="AB51" s="49">
        <f t="shared" si="9"/>
        <v>1.7433941804740924</v>
      </c>
      <c r="AC51" s="40">
        <v>2.2500805846044792E-2</v>
      </c>
      <c r="AD51" s="11">
        <f t="shared" si="10"/>
        <v>1.3222472033340642</v>
      </c>
      <c r="AE51" s="11">
        <f t="shared" si="11"/>
        <v>0.32913096629310296</v>
      </c>
      <c r="AF51" s="11">
        <v>0.72944000000000009</v>
      </c>
      <c r="AG51" s="11">
        <v>0.96449999999999991</v>
      </c>
      <c r="AH51" s="11">
        <v>3.7137800000000007</v>
      </c>
      <c r="AI51" s="11">
        <v>1.2223200000000001</v>
      </c>
    </row>
    <row r="52" spans="1:35" ht="15" customHeight="1" x14ac:dyDescent="0.3">
      <c r="A52" s="46">
        <v>1796</v>
      </c>
      <c r="B52" s="17">
        <v>1797</v>
      </c>
      <c r="C52" s="127"/>
      <c r="D52" s="37" t="s">
        <v>266</v>
      </c>
      <c r="E52" s="47" t="s">
        <v>137</v>
      </c>
      <c r="F52" s="40">
        <v>0.71603723821336407</v>
      </c>
      <c r="G52" s="40">
        <v>0.21719915030722953</v>
      </c>
      <c r="H52" s="40">
        <v>0.58473404331152079</v>
      </c>
      <c r="I52" s="40">
        <v>0.20565131231911951</v>
      </c>
      <c r="J52" s="40">
        <v>0.36240252056513123</v>
      </c>
      <c r="K52" s="40">
        <f t="shared" si="0"/>
        <v>0.41720485294327309</v>
      </c>
      <c r="L52" s="40">
        <f t="shared" si="1"/>
        <v>0.22645490797468368</v>
      </c>
      <c r="M52" s="40"/>
      <c r="N52" s="40">
        <v>1.5125816508313539</v>
      </c>
      <c r="O52" s="40">
        <v>1.2393297209026128</v>
      </c>
      <c r="P52" s="40">
        <v>1.229772862232779</v>
      </c>
      <c r="Q52" s="40">
        <v>0.71360970902612819</v>
      </c>
      <c r="R52" s="40">
        <v>1.5126744358669835</v>
      </c>
      <c r="S52" s="40">
        <f t="shared" si="2"/>
        <v>1.2415936757719717</v>
      </c>
      <c r="T52" s="40">
        <f t="shared" si="3"/>
        <v>0.32627871037869077</v>
      </c>
      <c r="U52" s="40"/>
      <c r="V52" s="40">
        <f t="shared" si="4"/>
        <v>0.2808376952905397</v>
      </c>
      <c r="W52" s="40">
        <f t="shared" si="5"/>
        <v>-0.82438882282869863</v>
      </c>
      <c r="X52" s="40">
        <f t="shared" si="6"/>
        <v>-4.1513723886211134</v>
      </c>
      <c r="Y52" s="40">
        <f t="shared" si="7"/>
        <v>4.1513723886211134</v>
      </c>
      <c r="Z52" s="40">
        <f t="shared" si="8"/>
        <v>3.2029295316370323E-3</v>
      </c>
      <c r="AA52" s="40">
        <v>1.5789129581616001E-2</v>
      </c>
      <c r="AB52" s="49">
        <f t="shared" si="9"/>
        <v>2.9759809048548864</v>
      </c>
      <c r="AC52" s="40">
        <v>3.2029295316370323E-3</v>
      </c>
      <c r="AD52" s="11">
        <f t="shared" si="10"/>
        <v>1.2999717388671321</v>
      </c>
      <c r="AE52" s="11">
        <f t="shared" si="11"/>
        <v>0.28848866273879659</v>
      </c>
      <c r="AF52" s="11">
        <v>0.49538000000000004</v>
      </c>
      <c r="AG52" s="11">
        <v>0.64398</v>
      </c>
      <c r="AH52" s="11">
        <v>4.4808000000000003</v>
      </c>
      <c r="AI52" s="11">
        <v>1.2926599999999999</v>
      </c>
    </row>
    <row r="53" spans="1:35" ht="15" customHeight="1" x14ac:dyDescent="0.3">
      <c r="A53" s="46">
        <v>1803</v>
      </c>
      <c r="B53" s="17">
        <v>1804</v>
      </c>
      <c r="C53" s="127"/>
      <c r="D53" s="37" t="s">
        <v>269</v>
      </c>
      <c r="E53" s="47" t="s">
        <v>137</v>
      </c>
      <c r="F53" s="40">
        <v>0.86393708897868637</v>
      </c>
      <c r="G53" s="40">
        <v>0.24928690278107915</v>
      </c>
      <c r="H53" s="40">
        <v>0.7779692575865621</v>
      </c>
      <c r="I53" s="40">
        <v>0.23423262815941687</v>
      </c>
      <c r="J53" s="40">
        <v>0.48441090246414709</v>
      </c>
      <c r="K53" s="40">
        <f t="shared" si="0"/>
        <v>0.52196735599397825</v>
      </c>
      <c r="L53" s="40">
        <f t="shared" si="1"/>
        <v>0.29199172174259136</v>
      </c>
      <c r="M53" s="40"/>
      <c r="N53" s="40">
        <v>1.5397558303333856</v>
      </c>
      <c r="O53" s="40">
        <v>1.3516395367037093</v>
      </c>
      <c r="P53" s="40">
        <v>1.0383080294255751</v>
      </c>
      <c r="Q53" s="40">
        <v>0.61208718109250271</v>
      </c>
      <c r="R53" s="40">
        <v>1.1427844733135075</v>
      </c>
      <c r="S53" s="40">
        <f t="shared" si="2"/>
        <v>1.1369150101737362</v>
      </c>
      <c r="T53" s="40">
        <f t="shared" si="3"/>
        <v>0.35127958455778419</v>
      </c>
      <c r="U53" s="40"/>
      <c r="V53" s="40">
        <f t="shared" si="4"/>
        <v>0.32299884836736831</v>
      </c>
      <c r="W53" s="40">
        <f t="shared" si="5"/>
        <v>-0.61494765417975794</v>
      </c>
      <c r="X53" s="40">
        <f t="shared" si="6"/>
        <v>-2.6924780601737699</v>
      </c>
      <c r="Y53" s="40">
        <f t="shared" si="7"/>
        <v>2.6924780601737699</v>
      </c>
      <c r="Z53" s="40">
        <f t="shared" si="8"/>
        <v>2.739128569918604E-2</v>
      </c>
      <c r="AA53" s="40">
        <v>5.0943165296362003E-2</v>
      </c>
      <c r="AB53" s="49">
        <f t="shared" si="9"/>
        <v>2.1781343164817608</v>
      </c>
      <c r="AC53" s="40">
        <v>2.739128569918604E-2</v>
      </c>
      <c r="AD53" s="11">
        <f t="shared" si="10"/>
        <v>0.36830522063100313</v>
      </c>
      <c r="AE53" s="11">
        <f t="shared" si="11"/>
        <v>0.75474378488077121</v>
      </c>
      <c r="AF53" s="11">
        <v>1.2722599999999999</v>
      </c>
      <c r="AG53" s="11">
        <v>0.46858000000000005</v>
      </c>
      <c r="AH53" s="11">
        <v>1.5768</v>
      </c>
      <c r="AI53" s="11">
        <v>1.19008</v>
      </c>
    </row>
    <row r="54" spans="1:35" ht="15" customHeight="1" x14ac:dyDescent="0.3">
      <c r="A54" s="46">
        <v>1823</v>
      </c>
      <c r="B54" s="17">
        <v>1824</v>
      </c>
      <c r="C54" s="127"/>
      <c r="D54" s="37" t="s">
        <v>275</v>
      </c>
      <c r="E54" s="47" t="s">
        <v>137</v>
      </c>
      <c r="F54" s="40">
        <v>0.60224488633126305</v>
      </c>
      <c r="G54" s="40">
        <v>0.20397698136858297</v>
      </c>
      <c r="H54" s="40">
        <v>0.50760640419349323</v>
      </c>
      <c r="I54" s="40">
        <v>0.15674320551535526</v>
      </c>
      <c r="J54" s="40">
        <v>0.31946897612671638</v>
      </c>
      <c r="K54" s="40">
        <f t="shared" si="0"/>
        <v>0.35800809070708223</v>
      </c>
      <c r="L54" s="40">
        <f t="shared" si="1"/>
        <v>0.19219109483966251</v>
      </c>
      <c r="M54" s="40"/>
      <c r="N54" s="40">
        <v>1.4727440084546417</v>
      </c>
      <c r="O54" s="40">
        <v>1.3021170695121538</v>
      </c>
      <c r="P54" s="40">
        <v>1.2577131558313164</v>
      </c>
      <c r="Q54" s="40">
        <v>0.53813111512630829</v>
      </c>
      <c r="R54" s="40">
        <v>1.4898748849418744</v>
      </c>
      <c r="S54" s="40">
        <f t="shared" si="2"/>
        <v>1.212116046773259</v>
      </c>
      <c r="T54" s="40">
        <f t="shared" si="3"/>
        <v>0.39035620756131645</v>
      </c>
      <c r="U54" s="40"/>
      <c r="V54" s="40">
        <f t="shared" si="4"/>
        <v>0.3076649035211213</v>
      </c>
      <c r="W54" s="40">
        <f t="shared" si="5"/>
        <v>-0.85410795606617684</v>
      </c>
      <c r="X54" s="40">
        <f t="shared" si="6"/>
        <v>-3.9259955925282477</v>
      </c>
      <c r="Y54" s="40">
        <f t="shared" si="7"/>
        <v>3.9259955925282477</v>
      </c>
      <c r="Z54" s="40">
        <f t="shared" si="8"/>
        <v>4.3812852791367436E-3</v>
      </c>
      <c r="AA54" s="40">
        <v>1.80475902117638E-2</v>
      </c>
      <c r="AB54" s="49">
        <f t="shared" si="9"/>
        <v>3.385722496883449</v>
      </c>
      <c r="AC54" s="40">
        <v>4.3812852791367436E-3</v>
      </c>
      <c r="AD54" s="11">
        <f t="shared" si="10"/>
        <v>0.12282903100989442</v>
      </c>
      <c r="AE54" s="11">
        <f t="shared" si="11"/>
        <v>0.82047864852182084</v>
      </c>
      <c r="AF54" s="11">
        <v>3.6182000000000003</v>
      </c>
      <c r="AG54" s="11">
        <v>0.44442000000000004</v>
      </c>
      <c r="AH54" s="11">
        <v>1.0654999999999999</v>
      </c>
      <c r="AI54" s="11">
        <v>0.87422</v>
      </c>
    </row>
    <row r="55" spans="1:35" ht="15" customHeight="1" thickBot="1" x14ac:dyDescent="0.35">
      <c r="A55" s="46">
        <v>1824</v>
      </c>
      <c r="B55" s="17">
        <v>1825</v>
      </c>
      <c r="C55" s="128"/>
      <c r="D55" s="37" t="s">
        <v>277</v>
      </c>
      <c r="E55" s="47" t="s">
        <v>137</v>
      </c>
      <c r="F55" s="40">
        <v>1.5868973807414906</v>
      </c>
      <c r="G55" s="40">
        <v>2.1600974313551813</v>
      </c>
      <c r="H55" s="40">
        <v>1.5764583069720359</v>
      </c>
      <c r="I55" s="40">
        <v>0.9363532835632038</v>
      </c>
      <c r="J55" s="40">
        <v>1.6235923067189673</v>
      </c>
      <c r="K55" s="40">
        <f t="shared" si="0"/>
        <v>1.5766797418701757</v>
      </c>
      <c r="L55" s="40">
        <f t="shared" si="1"/>
        <v>0.4337912549631977</v>
      </c>
      <c r="M55" s="40"/>
      <c r="N55" s="40">
        <v>0.16917112748745769</v>
      </c>
      <c r="O55" s="40">
        <v>0.16871104283188107</v>
      </c>
      <c r="P55" s="40">
        <v>0.19789641293998095</v>
      </c>
      <c r="Q55" s="40">
        <v>0.12708338334253502</v>
      </c>
      <c r="R55" s="40">
        <v>0.52199604727269822</v>
      </c>
      <c r="S55" s="40">
        <f t="shared" si="2"/>
        <v>0.23697160277491056</v>
      </c>
      <c r="T55" s="40">
        <f t="shared" si="3"/>
        <v>0.16132082451195404</v>
      </c>
      <c r="U55" s="40"/>
      <c r="V55" s="40">
        <f t="shared" si="4"/>
        <v>0.32726079913714279</v>
      </c>
      <c r="W55" s="40">
        <f t="shared" si="5"/>
        <v>1.3397081390952652</v>
      </c>
      <c r="X55" s="40">
        <f t="shared" si="6"/>
        <v>5.7893686775976327</v>
      </c>
      <c r="Y55" s="40">
        <f t="shared" si="7"/>
        <v>5.7893686775976327</v>
      </c>
      <c r="Z55" s="40">
        <f t="shared" si="8"/>
        <v>4.1010609601218104E-4</v>
      </c>
      <c r="AA55" s="40">
        <v>4.5764868301379803E-3</v>
      </c>
      <c r="AB55" s="48">
        <f t="shared" si="9"/>
        <v>0.15029786739939155</v>
      </c>
      <c r="AC55" s="40">
        <v>4.1010609601218104E-4</v>
      </c>
      <c r="AD55" s="11">
        <f t="shared" si="10"/>
        <v>1.2903079867757088</v>
      </c>
      <c r="AE55" s="11">
        <f t="shared" si="11"/>
        <v>0.49380456070939988</v>
      </c>
      <c r="AF55" s="11">
        <v>0.57469999999999999</v>
      </c>
      <c r="AG55" s="11">
        <v>0.74153999999999987</v>
      </c>
      <c r="AH55" s="11">
        <v>2.0321400000000001</v>
      </c>
      <c r="AI55" s="11">
        <v>1.0034799999999999</v>
      </c>
    </row>
    <row r="56" spans="1:35" ht="15" customHeight="1" x14ac:dyDescent="0.3">
      <c r="A56" s="46">
        <v>1831</v>
      </c>
      <c r="B56" s="17">
        <v>1832</v>
      </c>
      <c r="C56" s="123" t="s">
        <v>278</v>
      </c>
      <c r="D56" s="78" t="s">
        <v>279</v>
      </c>
      <c r="E56" s="47" t="s">
        <v>137</v>
      </c>
      <c r="F56" s="40">
        <v>0.98251684574758702</v>
      </c>
      <c r="G56" s="40">
        <v>0.49244217810963398</v>
      </c>
      <c r="H56" s="40">
        <v>1.0302312875614643</v>
      </c>
      <c r="I56" s="40">
        <v>0.48133309051174655</v>
      </c>
      <c r="J56" s="40">
        <v>1.6973228920050996</v>
      </c>
      <c r="K56" s="40">
        <f t="shared" si="0"/>
        <v>0.93676925878710637</v>
      </c>
      <c r="L56" s="40">
        <f t="shared" si="1"/>
        <v>0.49852745148414895</v>
      </c>
      <c r="M56" s="40"/>
      <c r="N56" s="40">
        <v>2.0647004132385571E-2</v>
      </c>
      <c r="O56" s="40">
        <v>1.9635174078048209E-2</v>
      </c>
      <c r="P56" s="40">
        <v>1.4308888733018638E-2</v>
      </c>
      <c r="Q56" s="40">
        <v>4.933790795928204E-3</v>
      </c>
      <c r="R56" s="40">
        <v>0.59763189980793119</v>
      </c>
      <c r="S56" s="40">
        <f t="shared" si="2"/>
        <v>0.13143135150946236</v>
      </c>
      <c r="T56" s="40">
        <f t="shared" si="3"/>
        <v>0.26068842144364968</v>
      </c>
      <c r="U56" s="40"/>
      <c r="V56" s="40">
        <f t="shared" si="4"/>
        <v>0.3977989900427491</v>
      </c>
      <c r="W56" s="40">
        <f t="shared" si="5"/>
        <v>0.80533790727764398</v>
      </c>
      <c r="X56" s="40">
        <f t="shared" si="6"/>
        <v>2.8630535000675019</v>
      </c>
      <c r="Y56" s="40">
        <f t="shared" si="7"/>
        <v>2.8630535000675019</v>
      </c>
      <c r="Z56" s="40">
        <f t="shared" si="8"/>
        <v>2.1052394726775576E-2</v>
      </c>
      <c r="AA56" s="40">
        <v>4.5218281279418397E-2</v>
      </c>
      <c r="AB56" s="48">
        <f t="shared" si="9"/>
        <v>0.14030280165217501</v>
      </c>
      <c r="AC56" s="40">
        <v>2.1052394726775576E-2</v>
      </c>
      <c r="AD56" s="11">
        <f t="shared" si="10"/>
        <v>1.4768138630965235</v>
      </c>
      <c r="AE56" s="11">
        <f t="shared" si="11"/>
        <v>0.47538446658284156</v>
      </c>
      <c r="AF56" s="11">
        <v>0.74095999999999995</v>
      </c>
      <c r="AG56" s="11">
        <v>1.09426</v>
      </c>
      <c r="AH56" s="11">
        <v>1.8610200000000003</v>
      </c>
      <c r="AI56" s="11">
        <v>0.88469999999999993</v>
      </c>
    </row>
    <row r="57" spans="1:35" ht="15" customHeight="1" x14ac:dyDescent="0.3">
      <c r="A57" s="46">
        <v>1836</v>
      </c>
      <c r="B57" s="17">
        <v>1837</v>
      </c>
      <c r="C57" s="124"/>
      <c r="D57" s="37" t="s">
        <v>283</v>
      </c>
      <c r="E57" s="47" t="s">
        <v>137</v>
      </c>
      <c r="F57" s="40">
        <v>0.42438732815301849</v>
      </c>
      <c r="G57" s="40">
        <v>1.5754134289699142</v>
      </c>
      <c r="H57" s="40">
        <v>1.0830842797369993</v>
      </c>
      <c r="I57" s="40">
        <v>1.1978481769276748</v>
      </c>
      <c r="J57" s="40">
        <v>0.25961346881848973</v>
      </c>
      <c r="K57" s="40">
        <f t="shared" si="0"/>
        <v>0.90806933652121935</v>
      </c>
      <c r="L57" s="40">
        <f t="shared" si="1"/>
        <v>0.5509976048041183</v>
      </c>
      <c r="M57" s="40"/>
      <c r="N57" s="40">
        <v>6.5294426027899408E-2</v>
      </c>
      <c r="O57" s="40">
        <v>7.087851518412383E-2</v>
      </c>
      <c r="P57" s="40">
        <v>0.1828165094581331</v>
      </c>
      <c r="Q57" s="40">
        <v>4.7149421028497243E-2</v>
      </c>
      <c r="R57" s="40">
        <v>0.43498740623657345</v>
      </c>
      <c r="S57" s="40">
        <f t="shared" si="2"/>
        <v>0.16022525558704542</v>
      </c>
      <c r="T57" s="40">
        <f t="shared" si="3"/>
        <v>0.16262337698156185</v>
      </c>
      <c r="U57" s="40"/>
      <c r="V57" s="40">
        <f t="shared" si="4"/>
        <v>0.40622944455120585</v>
      </c>
      <c r="W57" s="40">
        <f t="shared" si="5"/>
        <v>0.74784408093417398</v>
      </c>
      <c r="X57" s="40">
        <f t="shared" si="6"/>
        <v>2.6034824801190348</v>
      </c>
      <c r="Y57" s="40">
        <f t="shared" si="7"/>
        <v>2.6034824801190348</v>
      </c>
      <c r="Z57" s="40">
        <f t="shared" si="8"/>
        <v>3.1447160232477053E-2</v>
      </c>
      <c r="AA57" s="40">
        <v>5.6042671500896701E-2</v>
      </c>
      <c r="AB57" s="48">
        <f t="shared" si="9"/>
        <v>0.1764460588448703</v>
      </c>
      <c r="AC57" s="40">
        <v>3.1447160232477053E-2</v>
      </c>
      <c r="AD57" s="11">
        <f t="shared" si="10"/>
        <v>1.0784106644136215</v>
      </c>
      <c r="AE57" s="11">
        <f t="shared" si="11"/>
        <v>0.47627442809671866</v>
      </c>
      <c r="AF57" s="11">
        <v>0.85217999999999994</v>
      </c>
      <c r="AG57" s="11">
        <v>0.91899999999999993</v>
      </c>
      <c r="AH57" s="11">
        <v>1.87182</v>
      </c>
      <c r="AI57" s="11">
        <v>0.89149999999999996</v>
      </c>
    </row>
    <row r="58" spans="1:35" ht="15" customHeight="1" x14ac:dyDescent="0.3">
      <c r="A58" s="46">
        <v>1843</v>
      </c>
      <c r="B58" s="17">
        <v>1844</v>
      </c>
      <c r="C58" s="124"/>
      <c r="D58" s="37" t="s">
        <v>286</v>
      </c>
      <c r="E58" s="47" t="s">
        <v>137</v>
      </c>
      <c r="F58" s="40">
        <v>0.82571244260615484</v>
      </c>
      <c r="G58" s="40">
        <v>0.59101430577163894</v>
      </c>
      <c r="H58" s="40">
        <v>1.4377869692255152</v>
      </c>
      <c r="I58" s="40">
        <v>0.84411641938299253</v>
      </c>
      <c r="J58" s="40">
        <v>0.4130459530224263</v>
      </c>
      <c r="K58" s="40">
        <f t="shared" si="0"/>
        <v>0.82233521800174558</v>
      </c>
      <c r="L58" s="40">
        <f t="shared" si="1"/>
        <v>0.38739313085234345</v>
      </c>
      <c r="M58" s="40"/>
      <c r="N58" s="40">
        <v>4.5476284807637928E-2</v>
      </c>
      <c r="O58" s="40">
        <v>3.869401361975558E-2</v>
      </c>
      <c r="P58" s="40">
        <v>5.2583120128273715E-2</v>
      </c>
      <c r="Q58" s="40">
        <v>1.2594580599719905E-2</v>
      </c>
      <c r="R58" s="40">
        <v>0.81147375246127795</v>
      </c>
      <c r="S58" s="40">
        <f t="shared" si="2"/>
        <v>0.19216435032333301</v>
      </c>
      <c r="T58" s="40">
        <f t="shared" si="3"/>
        <v>0.34653386934413161</v>
      </c>
      <c r="U58" s="40"/>
      <c r="V58" s="40">
        <f t="shared" si="4"/>
        <v>0.36753174042128428</v>
      </c>
      <c r="W58" s="40">
        <f t="shared" si="5"/>
        <v>0.63017086767841257</v>
      </c>
      <c r="X58" s="40">
        <f t="shared" si="6"/>
        <v>2.4248142124043381</v>
      </c>
      <c r="Y58" s="40">
        <f t="shared" si="7"/>
        <v>2.4248142124043381</v>
      </c>
      <c r="Z58" s="40">
        <f t="shared" si="8"/>
        <v>4.1536931330834498E-2</v>
      </c>
      <c r="AA58" s="40">
        <v>6.7152477130197896E-2</v>
      </c>
      <c r="AB58" s="48">
        <f t="shared" si="9"/>
        <v>0.23368128485398895</v>
      </c>
      <c r="AC58" s="40">
        <v>4.1536931330834498E-2</v>
      </c>
      <c r="AD58" s="11">
        <f t="shared" si="10"/>
        <v>0.64805057955742884</v>
      </c>
      <c r="AE58" s="11">
        <f t="shared" si="11"/>
        <v>1.1298076090532843</v>
      </c>
      <c r="AF58" s="11">
        <v>0.77817999999999998</v>
      </c>
      <c r="AG58" s="11">
        <v>0.50429999999999997</v>
      </c>
      <c r="AH58" s="11">
        <v>1.1549400000000001</v>
      </c>
      <c r="AI58" s="11">
        <v>1.3048600000000001</v>
      </c>
    </row>
    <row r="59" spans="1:35" ht="15" customHeight="1" x14ac:dyDescent="0.3">
      <c r="A59" s="46">
        <v>1844</v>
      </c>
      <c r="B59" s="17">
        <v>1845</v>
      </c>
      <c r="C59" s="124"/>
      <c r="D59" s="37" t="s">
        <v>287</v>
      </c>
      <c r="E59" s="47" t="s">
        <v>137</v>
      </c>
      <c r="F59" s="40">
        <v>0.98628293899517605</v>
      </c>
      <c r="G59" s="40">
        <v>0.51964033734781612</v>
      </c>
      <c r="H59" s="40">
        <v>0.90063334755357205</v>
      </c>
      <c r="I59" s="40">
        <v>0.59889082138286354</v>
      </c>
      <c r="J59" s="40">
        <v>0.42709939946838182</v>
      </c>
      <c r="K59" s="40">
        <f t="shared" si="0"/>
        <v>0.68650936894956194</v>
      </c>
      <c r="L59" s="40">
        <f t="shared" si="1"/>
        <v>0.24419719867492948</v>
      </c>
      <c r="M59" s="40"/>
      <c r="N59" s="40">
        <v>8.4789956947750288E-3</v>
      </c>
      <c r="O59" s="40">
        <v>7.0006268650808891E-3</v>
      </c>
      <c r="P59" s="40">
        <v>9.1087441191261206E-3</v>
      </c>
      <c r="Q59" s="40">
        <v>1.7057597800061361E-3</v>
      </c>
      <c r="R59" s="40">
        <v>0.50739571044993137</v>
      </c>
      <c r="S59" s="40">
        <f t="shared" si="2"/>
        <v>0.10673796738178391</v>
      </c>
      <c r="T59" s="40">
        <f t="shared" si="3"/>
        <v>0.22399342599692948</v>
      </c>
      <c r="U59" s="40"/>
      <c r="V59" s="40">
        <f t="shared" si="4"/>
        <v>0.23431317369124266</v>
      </c>
      <c r="W59" s="40">
        <f t="shared" si="5"/>
        <v>0.57977140156777807</v>
      </c>
      <c r="X59" s="40">
        <f t="shared" si="6"/>
        <v>3.499250879737684</v>
      </c>
      <c r="Y59" s="40">
        <f t="shared" si="7"/>
        <v>3.499250879737684</v>
      </c>
      <c r="Z59" s="40">
        <f t="shared" si="8"/>
        <v>8.0879579069657679E-3</v>
      </c>
      <c r="AA59" s="40">
        <v>2.5073082509319399E-2</v>
      </c>
      <c r="AB59" s="48">
        <f t="shared" si="9"/>
        <v>0.15547925812739491</v>
      </c>
      <c r="AC59" s="40">
        <v>8.0879579069657679E-3</v>
      </c>
      <c r="AD59" s="11">
        <f t="shared" si="10"/>
        <v>0.41720485294327303</v>
      </c>
      <c r="AE59" s="11">
        <f t="shared" si="11"/>
        <v>1.2415936757719714</v>
      </c>
      <c r="AF59" s="11">
        <v>1.40286</v>
      </c>
      <c r="AG59" s="11">
        <v>0.58528000000000002</v>
      </c>
      <c r="AH59" s="11">
        <v>1.0777600000000001</v>
      </c>
      <c r="AI59" s="11">
        <v>1.3381400000000001</v>
      </c>
    </row>
    <row r="60" spans="1:35" ht="15" customHeight="1" thickBot="1" x14ac:dyDescent="0.35">
      <c r="A60" s="46">
        <v>1855</v>
      </c>
      <c r="B60" s="17">
        <v>1856</v>
      </c>
      <c r="C60" s="125"/>
      <c r="D60" s="79" t="s">
        <v>289</v>
      </c>
      <c r="E60" s="47" t="s">
        <v>137</v>
      </c>
      <c r="F60" s="40">
        <v>0.77310581794886735</v>
      </c>
      <c r="G60" s="40">
        <v>0.31011589307553433</v>
      </c>
      <c r="H60" s="40">
        <v>1.0555587909847999</v>
      </c>
      <c r="I60" s="40">
        <v>0.50375633335274583</v>
      </c>
      <c r="J60" s="40">
        <v>0.31011589307553433</v>
      </c>
      <c r="K60" s="40">
        <f t="shared" si="0"/>
        <v>0.5905305456874963</v>
      </c>
      <c r="L60" s="40">
        <f t="shared" si="1"/>
        <v>0.3218615842605691</v>
      </c>
      <c r="M60" s="40"/>
      <c r="N60" s="40">
        <v>2.4468494334968532E-2</v>
      </c>
      <c r="O60" s="40">
        <v>2.0652904861803142E-2</v>
      </c>
      <c r="P60" s="40">
        <v>1.883433883227666E-2</v>
      </c>
      <c r="Q60" s="40">
        <v>5.6100779150735332E-3</v>
      </c>
      <c r="R60" s="40">
        <v>0.53512013583158613</v>
      </c>
      <c r="S60" s="40">
        <f t="shared" si="2"/>
        <v>0.12093719035514158</v>
      </c>
      <c r="T60" s="40">
        <f t="shared" si="3"/>
        <v>0.23164412074621585</v>
      </c>
      <c r="U60" s="40"/>
      <c r="V60" s="40">
        <f t="shared" si="4"/>
        <v>0.28040495546531524</v>
      </c>
      <c r="W60" s="40">
        <f t="shared" si="5"/>
        <v>0.46959335533235469</v>
      </c>
      <c r="X60" s="40">
        <f t="shared" si="6"/>
        <v>2.3683792991791495</v>
      </c>
      <c r="Y60" s="40">
        <f t="shared" si="7"/>
        <v>2.3683792991791495</v>
      </c>
      <c r="Z60" s="40">
        <f t="shared" si="8"/>
        <v>4.5361024998377866E-2</v>
      </c>
      <c r="AA60" s="40">
        <v>6.9759746556040003E-2</v>
      </c>
      <c r="AB60" s="48">
        <f t="shared" si="9"/>
        <v>0.20479413171480629</v>
      </c>
      <c r="AC60" s="40">
        <v>4.5361024998377866E-2</v>
      </c>
      <c r="AD60" s="11">
        <f t="shared" si="10"/>
        <v>0.52196735599397837</v>
      </c>
      <c r="AE60" s="11">
        <f t="shared" si="11"/>
        <v>1.136915010173736</v>
      </c>
      <c r="AF60" s="11">
        <v>1.0096799999999999</v>
      </c>
      <c r="AG60" s="11">
        <v>0.52702000000000004</v>
      </c>
      <c r="AH60" s="11">
        <v>1.02224</v>
      </c>
      <c r="AI60" s="11">
        <v>1.1621999999999999</v>
      </c>
    </row>
    <row r="61" spans="1:35" ht="15" customHeight="1" x14ac:dyDescent="0.3">
      <c r="A61" s="46">
        <v>1864</v>
      </c>
      <c r="B61" s="17">
        <v>1865</v>
      </c>
      <c r="C61" s="123" t="s">
        <v>290</v>
      </c>
      <c r="D61" s="78" t="s">
        <v>291</v>
      </c>
      <c r="E61" s="47" t="s">
        <v>137</v>
      </c>
      <c r="F61" s="40">
        <v>0.48767664872139976</v>
      </c>
      <c r="G61" s="40">
        <v>1.0050050471063259</v>
      </c>
      <c r="H61" s="40">
        <v>1.1892244279946165</v>
      </c>
      <c r="I61" s="40">
        <v>1.9568051816958278</v>
      </c>
      <c r="J61" s="40">
        <v>0.90721736204576053</v>
      </c>
      <c r="K61" s="40">
        <f t="shared" si="0"/>
        <v>1.1091857335127862</v>
      </c>
      <c r="L61" s="40">
        <f t="shared" si="1"/>
        <v>0.53916215151934366</v>
      </c>
      <c r="M61" s="40"/>
      <c r="N61" s="40">
        <v>0.11761337953894831</v>
      </c>
      <c r="O61" s="40">
        <v>5.898749434985686E-2</v>
      </c>
      <c r="P61" s="40">
        <v>0.13103058610818141</v>
      </c>
      <c r="Q61" s="40">
        <v>1.7470242579478677E-2</v>
      </c>
      <c r="R61" s="40">
        <v>0.69013861684496003</v>
      </c>
      <c r="S61" s="40">
        <f t="shared" si="2"/>
        <v>0.20304806388428503</v>
      </c>
      <c r="T61" s="40">
        <f t="shared" si="3"/>
        <v>0.27610477387795085</v>
      </c>
      <c r="U61" s="40"/>
      <c r="V61" s="40">
        <f t="shared" si="4"/>
        <v>0.42832795366935955</v>
      </c>
      <c r="W61" s="40">
        <f t="shared" si="5"/>
        <v>0.90613766962850106</v>
      </c>
      <c r="X61" s="40">
        <f t="shared" si="6"/>
        <v>2.9918014240905406</v>
      </c>
      <c r="Y61" s="40">
        <f t="shared" si="7"/>
        <v>2.9918014240905406</v>
      </c>
      <c r="Z61" s="40">
        <f t="shared" si="8"/>
        <v>1.728639358929724E-2</v>
      </c>
      <c r="AA61" s="40">
        <v>4.0999152284040302E-2</v>
      </c>
      <c r="AB61" s="48">
        <f t="shared" si="9"/>
        <v>0.18306047197454728</v>
      </c>
      <c r="AC61" s="40">
        <v>1.728639358929724E-2</v>
      </c>
      <c r="AD61" s="11">
        <f t="shared" si="10"/>
        <v>0.35800809070708223</v>
      </c>
      <c r="AE61" s="11">
        <f t="shared" si="11"/>
        <v>1.2121160467732588</v>
      </c>
      <c r="AF61" s="11">
        <v>1.7551000000000001</v>
      </c>
      <c r="AG61" s="11">
        <v>0.62834000000000001</v>
      </c>
      <c r="AH61" s="11">
        <v>1.1733199999999999</v>
      </c>
      <c r="AI61" s="11">
        <v>1.4221999999999999</v>
      </c>
    </row>
    <row r="62" spans="1:35" ht="15" customHeight="1" x14ac:dyDescent="0.3">
      <c r="A62" s="46">
        <v>1865</v>
      </c>
      <c r="B62" s="17">
        <v>1866</v>
      </c>
      <c r="C62" s="124"/>
      <c r="D62" s="37" t="s">
        <v>292</v>
      </c>
      <c r="E62" s="47" t="s">
        <v>137</v>
      </c>
      <c r="F62" s="40">
        <v>1.2951724677968754</v>
      </c>
      <c r="G62" s="40">
        <v>0.96237422183939536</v>
      </c>
      <c r="H62" s="40">
        <v>1.69962021847226</v>
      </c>
      <c r="I62" s="40">
        <v>1.2066872871070042</v>
      </c>
      <c r="J62" s="40">
        <v>1.4110645628597156</v>
      </c>
      <c r="K62" s="40">
        <f t="shared" si="0"/>
        <v>1.3149837516150502</v>
      </c>
      <c r="L62" s="40">
        <f t="shared" si="1"/>
        <v>0.27093856573303926</v>
      </c>
      <c r="M62" s="40"/>
      <c r="N62" s="40">
        <v>0.48116267890061054</v>
      </c>
      <c r="O62" s="40">
        <v>0.2798628223617719</v>
      </c>
      <c r="P62" s="40">
        <v>0.4667976364868292</v>
      </c>
      <c r="Q62" s="40">
        <v>4.2432707630695392E-2</v>
      </c>
      <c r="R62" s="40">
        <v>0.93524185886298505</v>
      </c>
      <c r="S62" s="40">
        <f t="shared" si="2"/>
        <v>0.44109954084857844</v>
      </c>
      <c r="T62" s="40">
        <f t="shared" si="3"/>
        <v>0.32839556973984468</v>
      </c>
      <c r="U62" s="40"/>
      <c r="V62" s="40">
        <f t="shared" si="4"/>
        <v>0.3010409910844648</v>
      </c>
      <c r="W62" s="40">
        <f t="shared" si="5"/>
        <v>0.87388421076647171</v>
      </c>
      <c r="X62" s="40">
        <f t="shared" si="6"/>
        <v>4.1052844609553532</v>
      </c>
      <c r="Y62" s="40">
        <f t="shared" si="7"/>
        <v>4.1052844609553532</v>
      </c>
      <c r="Z62" s="40">
        <f t="shared" si="8"/>
        <v>3.4127697513636154E-3</v>
      </c>
      <c r="AA62" s="40">
        <v>1.6003836351461902E-2</v>
      </c>
      <c r="AB62" s="48">
        <f t="shared" si="9"/>
        <v>0.33544105796503132</v>
      </c>
      <c r="AC62" s="40">
        <v>3.4127697513636154E-3</v>
      </c>
      <c r="AD62" s="11">
        <f t="shared" si="10"/>
        <v>1.5766797418701757</v>
      </c>
      <c r="AE62" s="11">
        <f t="shared" si="11"/>
        <v>0.23697160277491056</v>
      </c>
      <c r="AF62" s="11">
        <v>0.63224000000000002</v>
      </c>
      <c r="AG62" s="11">
        <v>0.99683999999999995</v>
      </c>
      <c r="AH62" s="11">
        <v>4.9990800000000002</v>
      </c>
      <c r="AI62" s="11">
        <v>1.1846399999999999</v>
      </c>
    </row>
    <row r="63" spans="1:35" ht="15" customHeight="1" x14ac:dyDescent="0.3">
      <c r="A63" s="46">
        <v>1866</v>
      </c>
      <c r="B63" s="17">
        <v>1867</v>
      </c>
      <c r="C63" s="124"/>
      <c r="D63" s="37" t="s">
        <v>293</v>
      </c>
      <c r="E63" s="47" t="s">
        <v>137</v>
      </c>
      <c r="F63" s="40">
        <v>0.56136296948356801</v>
      </c>
      <c r="G63" s="40">
        <v>1.9622946009389672</v>
      </c>
      <c r="H63" s="40">
        <v>1.458149941314554</v>
      </c>
      <c r="I63" s="40">
        <v>1.7715669014084507</v>
      </c>
      <c r="J63" s="40">
        <v>1.231294014084507</v>
      </c>
      <c r="K63" s="40">
        <f t="shared" si="0"/>
        <v>1.3969336854460095</v>
      </c>
      <c r="L63" s="40">
        <f t="shared" si="1"/>
        <v>0.54528555898599851</v>
      </c>
      <c r="M63" s="40"/>
      <c r="N63" s="40">
        <v>0.21643701555197825</v>
      </c>
      <c r="O63" s="40">
        <v>0.18122699647545226</v>
      </c>
      <c r="P63" s="40">
        <v>0.34692328967243691</v>
      </c>
      <c r="Q63" s="40">
        <v>4.9942912255072303E-2</v>
      </c>
      <c r="R63" s="40">
        <v>1.0162859635063932</v>
      </c>
      <c r="S63" s="40">
        <f t="shared" si="2"/>
        <v>0.36216323549226659</v>
      </c>
      <c r="T63" s="40">
        <f t="shared" si="3"/>
        <v>0.38064563023342579</v>
      </c>
      <c r="U63" s="40"/>
      <c r="V63" s="40">
        <f t="shared" si="4"/>
        <v>0.47022730495712117</v>
      </c>
      <c r="W63" s="40">
        <f t="shared" si="5"/>
        <v>1.0347704499537429</v>
      </c>
      <c r="X63" s="40">
        <f t="shared" si="6"/>
        <v>3.112083005049942</v>
      </c>
      <c r="Y63" s="40">
        <f t="shared" si="7"/>
        <v>3.112083005049942</v>
      </c>
      <c r="Z63" s="40">
        <f t="shared" si="8"/>
        <v>1.4400049650982885E-2</v>
      </c>
      <c r="AA63" s="40">
        <v>3.6387952190248297E-2</v>
      </c>
      <c r="AB63" s="48">
        <f t="shared" si="9"/>
        <v>0.25925585392168138</v>
      </c>
      <c r="AC63" s="40">
        <v>1.4400049650982885E-2</v>
      </c>
      <c r="AD63" s="11">
        <f t="shared" si="10"/>
        <v>0.93676925878710626</v>
      </c>
      <c r="AE63" s="11">
        <f t="shared" si="11"/>
        <v>0.13143135150946236</v>
      </c>
      <c r="AF63" s="11">
        <v>0.54909999999999992</v>
      </c>
      <c r="AG63" s="11">
        <v>0.51437999999999995</v>
      </c>
      <c r="AH63" s="11">
        <v>67.007300000000015</v>
      </c>
      <c r="AI63" s="11">
        <v>8.8068599999999986</v>
      </c>
    </row>
    <row r="64" spans="1:35" ht="15" customHeight="1" x14ac:dyDescent="0.3">
      <c r="A64" s="46">
        <v>1867</v>
      </c>
      <c r="B64" s="17">
        <v>1868</v>
      </c>
      <c r="C64" s="124"/>
      <c r="D64" s="37" t="s">
        <v>294</v>
      </c>
      <c r="E64" s="47" t="s">
        <v>137</v>
      </c>
      <c r="F64" s="40">
        <v>0.87743146583810738</v>
      </c>
      <c r="G64" s="40">
        <v>1.2727772922937504</v>
      </c>
      <c r="H64" s="40">
        <v>1.3425251642554294</v>
      </c>
      <c r="I64" s="40">
        <v>1.4025633556655988</v>
      </c>
      <c r="J64" s="40">
        <v>1.2141955529663075</v>
      </c>
      <c r="K64" s="40">
        <f t="shared" si="0"/>
        <v>1.2218985662038386</v>
      </c>
      <c r="L64" s="40">
        <f t="shared" si="1"/>
        <v>0.2052413863750481</v>
      </c>
      <c r="M64" s="40"/>
      <c r="N64" s="40">
        <v>0.50128366263797142</v>
      </c>
      <c r="O64" s="40">
        <v>0.37872515323536599</v>
      </c>
      <c r="P64" s="40">
        <v>0.5966797514876786</v>
      </c>
      <c r="Q64" s="40">
        <v>0.12404767719607573</v>
      </c>
      <c r="R64" s="40">
        <v>1.0146593677589215</v>
      </c>
      <c r="S64" s="40">
        <f t="shared" si="2"/>
        <v>0.52307912246320265</v>
      </c>
      <c r="T64" s="40">
        <f t="shared" si="3"/>
        <v>0.32695848168024111</v>
      </c>
      <c r="U64" s="40"/>
      <c r="V64" s="40">
        <f t="shared" si="4"/>
        <v>0.27297058030472843</v>
      </c>
      <c r="W64" s="40">
        <f t="shared" si="5"/>
        <v>0.69881944374063598</v>
      </c>
      <c r="X64" s="40">
        <f t="shared" si="6"/>
        <v>3.620463179163012</v>
      </c>
      <c r="Y64" s="40">
        <f t="shared" si="7"/>
        <v>3.620463179163012</v>
      </c>
      <c r="Z64" s="40">
        <f t="shared" si="8"/>
        <v>6.7780432209595867E-3</v>
      </c>
      <c r="AA64" s="40">
        <v>2.2893282593702501E-2</v>
      </c>
      <c r="AB64" s="48">
        <f t="shared" si="9"/>
        <v>0.4280871890113519</v>
      </c>
      <c r="AC64" s="40">
        <v>6.7780432209595867E-3</v>
      </c>
      <c r="AD64" s="11">
        <f t="shared" si="10"/>
        <v>0.90806933652121935</v>
      </c>
      <c r="AE64" s="11">
        <f t="shared" si="11"/>
        <v>0.1602252555870454</v>
      </c>
      <c r="AF64" s="11">
        <v>0.50190000000000001</v>
      </c>
      <c r="AG64" s="11">
        <v>0.45576</v>
      </c>
      <c r="AH64" s="11">
        <v>15.221820000000003</v>
      </c>
      <c r="AI64" s="11">
        <v>2.43892</v>
      </c>
    </row>
    <row r="65" spans="1:35" ht="15" customHeight="1" x14ac:dyDescent="0.3">
      <c r="A65" s="46">
        <v>1868</v>
      </c>
      <c r="B65" s="17">
        <v>1869</v>
      </c>
      <c r="C65" s="124"/>
      <c r="D65" s="37" t="s">
        <v>295</v>
      </c>
      <c r="E65" s="47" t="s">
        <v>137</v>
      </c>
      <c r="F65" s="40">
        <v>1.3586263777461198</v>
      </c>
      <c r="G65" s="40">
        <v>2.8156631926220292</v>
      </c>
      <c r="H65" s="40">
        <v>1.2210392142160906</v>
      </c>
      <c r="I65" s="40">
        <v>1.8570518107520433</v>
      </c>
      <c r="J65" s="40">
        <v>1.2186023843443055</v>
      </c>
      <c r="K65" s="40">
        <f t="shared" si="0"/>
        <v>1.6941965959361176</v>
      </c>
      <c r="L65" s="40">
        <f t="shared" si="1"/>
        <v>0.67950060371328802</v>
      </c>
      <c r="M65" s="40"/>
      <c r="N65" s="40">
        <v>0.22216447143237458</v>
      </c>
      <c r="O65" s="40">
        <v>0.21324831290223076</v>
      </c>
      <c r="P65" s="40">
        <v>0.32607363648272336</v>
      </c>
      <c r="Q65" s="40">
        <v>2.3769379967800416E-2</v>
      </c>
      <c r="R65" s="40">
        <v>1.2377402820210524</v>
      </c>
      <c r="S65" s="40">
        <f t="shared" si="2"/>
        <v>0.40459921656123632</v>
      </c>
      <c r="T65" s="40">
        <f t="shared" si="3"/>
        <v>0.47833546562096935</v>
      </c>
      <c r="U65" s="40"/>
      <c r="V65" s="40">
        <f t="shared" si="4"/>
        <v>0.58759079643811318</v>
      </c>
      <c r="W65" s="40">
        <f t="shared" si="5"/>
        <v>1.2895973793748814</v>
      </c>
      <c r="X65" s="40">
        <f t="shared" si="6"/>
        <v>3.1038030462154169</v>
      </c>
      <c r="Y65" s="40">
        <f t="shared" si="7"/>
        <v>3.1038030462154169</v>
      </c>
      <c r="Z65" s="40">
        <f t="shared" si="8"/>
        <v>1.4581583488618807E-2</v>
      </c>
      <c r="AA65" s="40">
        <v>3.6539618185581699E-2</v>
      </c>
      <c r="AB65" s="48">
        <f t="shared" si="9"/>
        <v>0.23881479725065649</v>
      </c>
      <c r="AC65" s="40">
        <v>1.4581583488618807E-2</v>
      </c>
      <c r="AD65" s="11">
        <f t="shared" si="10"/>
        <v>0.82233521800174558</v>
      </c>
      <c r="AE65" s="11">
        <f t="shared" si="11"/>
        <v>0.19216435032333301</v>
      </c>
      <c r="AF65" s="11">
        <v>0.52705999999999997</v>
      </c>
      <c r="AG65" s="11">
        <v>0.43342000000000003</v>
      </c>
      <c r="AH65" s="11">
        <v>26.80518</v>
      </c>
      <c r="AI65" s="11">
        <v>5.1509999999999998</v>
      </c>
    </row>
    <row r="66" spans="1:35" ht="15" customHeight="1" x14ac:dyDescent="0.3">
      <c r="A66" s="46">
        <v>1870</v>
      </c>
      <c r="B66" s="17">
        <v>1871</v>
      </c>
      <c r="C66" s="124"/>
      <c r="D66" s="37" t="s">
        <v>296</v>
      </c>
      <c r="E66" s="47" t="s">
        <v>137</v>
      </c>
      <c r="F66" s="40">
        <v>0.97549283959494271</v>
      </c>
      <c r="G66" s="40">
        <v>3.001378153274612</v>
      </c>
      <c r="H66" s="40">
        <v>2.0155491641200789</v>
      </c>
      <c r="I66" s="40">
        <v>1.0541374558092156</v>
      </c>
      <c r="J66" s="40">
        <v>1.1891065971598056</v>
      </c>
      <c r="K66" s="40">
        <f t="shared" si="0"/>
        <v>1.6471328419917306</v>
      </c>
      <c r="L66" s="40">
        <f t="shared" si="1"/>
        <v>0.86345857042338614</v>
      </c>
      <c r="M66" s="40"/>
      <c r="N66" s="40">
        <v>0.21139868060812692</v>
      </c>
      <c r="O66" s="40">
        <v>0.28251948066732308</v>
      </c>
      <c r="P66" s="40">
        <v>0.31089380546084794</v>
      </c>
      <c r="Q66" s="40">
        <v>6.3237462077444531E-2</v>
      </c>
      <c r="R66" s="40">
        <v>1.4253758103900684</v>
      </c>
      <c r="S66" s="40">
        <f t="shared" si="2"/>
        <v>0.45868504784076214</v>
      </c>
      <c r="T66" s="40">
        <f t="shared" si="3"/>
        <v>0.5488389857884205</v>
      </c>
      <c r="U66" s="40"/>
      <c r="V66" s="40">
        <f t="shared" si="4"/>
        <v>0.72345868408598835</v>
      </c>
      <c r="W66" s="40">
        <f t="shared" si="5"/>
        <v>1.1884477941509686</v>
      </c>
      <c r="X66" s="40">
        <f t="shared" si="6"/>
        <v>2.3231720423455751</v>
      </c>
      <c r="Y66" s="40">
        <f t="shared" si="7"/>
        <v>2.3231720423455751</v>
      </c>
      <c r="Z66" s="40">
        <f t="shared" si="8"/>
        <v>4.8677788504797426E-2</v>
      </c>
      <c r="AA66" s="40">
        <v>7.2463624216727002E-2</v>
      </c>
      <c r="AB66" s="48">
        <f t="shared" si="9"/>
        <v>0.27847483587669547</v>
      </c>
      <c r="AC66" s="40">
        <v>4.8677788504797426E-2</v>
      </c>
      <c r="AD66" s="11">
        <f t="shared" si="10"/>
        <v>0.68650936894956183</v>
      </c>
      <c r="AE66" s="11">
        <f t="shared" si="11"/>
        <v>0.10673796738178391</v>
      </c>
      <c r="AF66" s="11">
        <v>0.60946</v>
      </c>
      <c r="AG66" s="11">
        <v>0.41839999999999994</v>
      </c>
      <c r="AH66" s="11">
        <v>152.60061999999999</v>
      </c>
      <c r="AI66" s="11">
        <v>16.28828</v>
      </c>
    </row>
    <row r="67" spans="1:35" ht="15" customHeight="1" x14ac:dyDescent="0.3">
      <c r="A67" s="46">
        <v>1871</v>
      </c>
      <c r="B67" s="17">
        <v>1872</v>
      </c>
      <c r="C67" s="124"/>
      <c r="D67" s="37" t="s">
        <v>297</v>
      </c>
      <c r="E67" s="47" t="s">
        <v>137</v>
      </c>
      <c r="F67" s="40">
        <v>1.5284073269171063</v>
      </c>
      <c r="G67" s="40">
        <v>2.2122011797578387</v>
      </c>
      <c r="H67" s="40">
        <v>1.7542688606022974</v>
      </c>
      <c r="I67" s="40">
        <v>0.9852530270102452</v>
      </c>
      <c r="J67" s="40">
        <v>1.3183793852840731</v>
      </c>
      <c r="K67" s="40">
        <f t="shared" si="0"/>
        <v>1.5597019559143122</v>
      </c>
      <c r="L67" s="40">
        <f t="shared" si="1"/>
        <v>0.46174100595868611</v>
      </c>
      <c r="M67" s="40"/>
      <c r="N67" s="40">
        <v>0.45303263154917361</v>
      </c>
      <c r="O67" s="40">
        <v>0.52784665717545232</v>
      </c>
      <c r="P67" s="40">
        <v>0.50691570104560491</v>
      </c>
      <c r="Q67" s="40">
        <v>0.12671713981312993</v>
      </c>
      <c r="R67" s="40">
        <v>1.4505529732328899</v>
      </c>
      <c r="S67" s="40">
        <f t="shared" si="2"/>
        <v>0.61301302056325002</v>
      </c>
      <c r="T67" s="40">
        <f t="shared" si="3"/>
        <v>0.49549483637143604</v>
      </c>
      <c r="U67" s="40"/>
      <c r="V67" s="40">
        <f t="shared" si="4"/>
        <v>0.47891538368196923</v>
      </c>
      <c r="W67" s="40">
        <f t="shared" si="5"/>
        <v>0.94668893535106213</v>
      </c>
      <c r="X67" s="40">
        <f t="shared" si="6"/>
        <v>2.7955258430601622</v>
      </c>
      <c r="Y67" s="40">
        <f t="shared" si="7"/>
        <v>2.7955258430601622</v>
      </c>
      <c r="Z67" s="40">
        <f t="shared" si="8"/>
        <v>2.3358412446289181E-2</v>
      </c>
      <c r="AA67" s="40">
        <v>4.7005273567432899E-2</v>
      </c>
      <c r="AB67" s="48">
        <f t="shared" si="9"/>
        <v>0.39303215479004516</v>
      </c>
      <c r="AC67" s="40">
        <v>2.3358412446289181E-2</v>
      </c>
      <c r="AD67" s="11">
        <f t="shared" si="10"/>
        <v>0.59053054568749641</v>
      </c>
      <c r="AE67" s="11">
        <f t="shared" si="11"/>
        <v>0.12093719035514157</v>
      </c>
      <c r="AF67" s="11">
        <v>0.34342</v>
      </c>
      <c r="AG67" s="11">
        <v>0.20280000000000001</v>
      </c>
      <c r="AH67" s="11">
        <v>70.605080000000001</v>
      </c>
      <c r="AI67" s="11">
        <v>8.5387799999999991</v>
      </c>
    </row>
    <row r="68" spans="1:35" ht="15" customHeight="1" x14ac:dyDescent="0.3">
      <c r="A68" s="46">
        <v>1876</v>
      </c>
      <c r="B68" s="17">
        <v>1877</v>
      </c>
      <c r="C68" s="124"/>
      <c r="D68" s="37" t="s">
        <v>299</v>
      </c>
      <c r="E68" s="47" t="s">
        <v>137</v>
      </c>
      <c r="F68" s="40">
        <v>1.4408020285990644</v>
      </c>
      <c r="G68" s="40">
        <v>3.2434057459545658</v>
      </c>
      <c r="H68" s="40">
        <v>1.7730635505711971</v>
      </c>
      <c r="I68" s="40">
        <v>1.0520743471100307</v>
      </c>
      <c r="J68" s="40">
        <v>1.282252372362952</v>
      </c>
      <c r="K68" s="40">
        <f t="shared" ref="K68:K92" si="12">AVERAGE(F68:J68)</f>
        <v>1.7583196089195621</v>
      </c>
      <c r="L68" s="40">
        <f t="shared" ref="L68:L92" si="13">STDEV(F68:J68)</f>
        <v>0.8706230550003573</v>
      </c>
      <c r="M68" s="40"/>
      <c r="N68" s="40">
        <v>0.14493098605438823</v>
      </c>
      <c r="O68" s="40">
        <v>0.16997595818696845</v>
      </c>
      <c r="P68" s="40">
        <v>0.17992253571416425</v>
      </c>
      <c r="Q68" s="40">
        <v>1.8583947414059866E-2</v>
      </c>
      <c r="R68" s="40">
        <v>1.2670579553917249</v>
      </c>
      <c r="S68" s="40">
        <f t="shared" ref="S68:S92" si="14">AVERAGE(N68:R68)</f>
        <v>0.35609427655226111</v>
      </c>
      <c r="T68" s="40">
        <f t="shared" ref="T68:T92" si="15">STDEV(N68:R68)</f>
        <v>0.51333090993886343</v>
      </c>
      <c r="U68" s="40"/>
      <c r="V68" s="40">
        <f t="shared" ref="V68:V92" si="16">SQRT(((4)*L68^2+4*T68^2)/8)</f>
        <v>0.71466535070507531</v>
      </c>
      <c r="W68" s="40">
        <f t="shared" ref="W68:W92" si="17">K68-S68</f>
        <v>1.4022253323673008</v>
      </c>
      <c r="X68" s="40">
        <f t="shared" ref="X68:X92" si="18">W68/(V68*SQRT(1/2))</f>
        <v>2.774789739813917</v>
      </c>
      <c r="Y68" s="40">
        <f t="shared" ref="Y68:Y92" si="19">ABS(X68)</f>
        <v>2.774789739813917</v>
      </c>
      <c r="Z68" s="40">
        <f t="shared" ref="Z68:Z92" si="20">TDIST(Y68,8,2)</f>
        <v>2.4117708217383269E-2</v>
      </c>
      <c r="AA68" s="40">
        <v>4.7092949159331397E-2</v>
      </c>
      <c r="AB68" s="48">
        <f t="shared" ref="AB68:AB92" si="21">AE75/AD75</f>
        <v>0.20251965271039155</v>
      </c>
      <c r="AC68" s="40">
        <v>2.4117708217383269E-2</v>
      </c>
      <c r="AD68" s="11">
        <f t="shared" si="10"/>
        <v>1.1091857335127862</v>
      </c>
      <c r="AE68" s="11">
        <f t="shared" si="11"/>
        <v>0.20304806388428506</v>
      </c>
      <c r="AF68" s="11">
        <v>0.47551999999999994</v>
      </c>
      <c r="AG68" s="11">
        <v>0.52744000000000002</v>
      </c>
      <c r="AH68" s="11">
        <v>13.274000000000001</v>
      </c>
      <c r="AI68" s="11">
        <v>2.6952600000000002</v>
      </c>
    </row>
    <row r="69" spans="1:35" ht="15" customHeight="1" x14ac:dyDescent="0.3">
      <c r="A69" s="46">
        <v>1877</v>
      </c>
      <c r="B69" s="17">
        <v>1878</v>
      </c>
      <c r="C69" s="124"/>
      <c r="D69" s="37" t="s">
        <v>301</v>
      </c>
      <c r="E69" s="47" t="s">
        <v>137</v>
      </c>
      <c r="F69" s="40">
        <v>0.82961266933791267</v>
      </c>
      <c r="G69" s="40">
        <v>2.9900782293455443</v>
      </c>
      <c r="H69" s="40">
        <v>0.81577943140622011</v>
      </c>
      <c r="I69" s="40">
        <v>2.6330852890669716</v>
      </c>
      <c r="J69" s="40">
        <v>1.0633466895630606</v>
      </c>
      <c r="K69" s="40">
        <f t="shared" si="12"/>
        <v>1.6663804617439417</v>
      </c>
      <c r="L69" s="40">
        <f t="shared" si="13"/>
        <v>1.057597062298949</v>
      </c>
      <c r="M69" s="40"/>
      <c r="N69" s="40">
        <v>2.069632317210358E-2</v>
      </c>
      <c r="O69" s="40">
        <v>1.2131750560168212E-2</v>
      </c>
      <c r="P69" s="40">
        <v>9.6083798990149891E-2</v>
      </c>
      <c r="Q69" s="40">
        <v>1.2131750560168212E-2</v>
      </c>
      <c r="R69" s="40">
        <v>0.69984853084960719</v>
      </c>
      <c r="S69" s="40">
        <f t="shared" si="14"/>
        <v>0.16817843082643941</v>
      </c>
      <c r="T69" s="40">
        <f t="shared" si="15"/>
        <v>0.29930036590383086</v>
      </c>
      <c r="U69" s="40"/>
      <c r="V69" s="40">
        <f t="shared" si="16"/>
        <v>0.77720404502728047</v>
      </c>
      <c r="W69" s="40">
        <f t="shared" si="17"/>
        <v>1.4982020309175024</v>
      </c>
      <c r="X69" s="40">
        <f t="shared" si="18"/>
        <v>2.7261536334696714</v>
      </c>
      <c r="Y69" s="40">
        <f t="shared" si="19"/>
        <v>2.7261536334696714</v>
      </c>
      <c r="Z69" s="40">
        <f t="shared" si="20"/>
        <v>2.6000019506042041E-2</v>
      </c>
      <c r="AA69" s="40">
        <v>4.9842380207504103E-2</v>
      </c>
      <c r="AB69" s="48">
        <f t="shared" si="21"/>
        <v>0.10092438953012753</v>
      </c>
      <c r="AC69" s="40">
        <v>2.6000019506042041E-2</v>
      </c>
      <c r="AD69" s="11">
        <f t="shared" si="10"/>
        <v>1.3149837516150502</v>
      </c>
      <c r="AE69" s="11">
        <f t="shared" si="11"/>
        <v>0.44109954084857839</v>
      </c>
      <c r="AF69" s="11">
        <v>0.51082000000000005</v>
      </c>
      <c r="AG69" s="11">
        <v>0.67171999999999998</v>
      </c>
      <c r="AH69" s="11">
        <v>5.2836600000000002</v>
      </c>
      <c r="AI69" s="11">
        <v>2.3306199999999997</v>
      </c>
    </row>
    <row r="70" spans="1:35" ht="15" customHeight="1" x14ac:dyDescent="0.3">
      <c r="A70" s="46">
        <v>1878</v>
      </c>
      <c r="B70" s="17">
        <v>1879</v>
      </c>
      <c r="C70" s="124"/>
      <c r="D70" s="37" t="s">
        <v>302</v>
      </c>
      <c r="E70" s="47" t="s">
        <v>137</v>
      </c>
      <c r="F70" s="40">
        <v>1.3229582335727588</v>
      </c>
      <c r="G70" s="40">
        <v>3.0510774142059058</v>
      </c>
      <c r="H70" s="40">
        <v>1.3998403830806065</v>
      </c>
      <c r="I70" s="40">
        <v>2.3419792498004788</v>
      </c>
      <c r="J70" s="40">
        <v>1.4716679968076616</v>
      </c>
      <c r="K70" s="40">
        <f t="shared" si="12"/>
        <v>1.9175046554934823</v>
      </c>
      <c r="L70" s="40">
        <f t="shared" si="13"/>
        <v>0.75587663568313268</v>
      </c>
      <c r="M70" s="40"/>
      <c r="N70" s="40">
        <v>0.12673833462752496</v>
      </c>
      <c r="O70" s="40">
        <v>0.10869948871027924</v>
      </c>
      <c r="P70" s="40">
        <v>0.31752654773550082</v>
      </c>
      <c r="Q70" s="40">
        <v>1.5883260556065388E-2</v>
      </c>
      <c r="R70" s="40">
        <v>0.84590968223394269</v>
      </c>
      <c r="S70" s="40">
        <f t="shared" si="14"/>
        <v>0.28295146277266259</v>
      </c>
      <c r="T70" s="40">
        <f t="shared" si="15"/>
        <v>0.33324507118033053</v>
      </c>
      <c r="U70" s="40"/>
      <c r="V70" s="40">
        <f t="shared" si="16"/>
        <v>0.58412403042403371</v>
      </c>
      <c r="W70" s="40">
        <f t="shared" si="17"/>
        <v>1.6345531927208197</v>
      </c>
      <c r="X70" s="40">
        <f t="shared" si="18"/>
        <v>3.9573911929080525</v>
      </c>
      <c r="Y70" s="40">
        <f t="shared" si="19"/>
        <v>3.9573911929080525</v>
      </c>
      <c r="Z70" s="40">
        <f t="shared" si="20"/>
        <v>4.1923365658402571E-3</v>
      </c>
      <c r="AA70" s="40">
        <v>1.7845368650420902E-2</v>
      </c>
      <c r="AB70" s="48">
        <f t="shared" si="21"/>
        <v>0.14756233418366502</v>
      </c>
      <c r="AC70" s="40">
        <v>4.1923365658402571E-3</v>
      </c>
      <c r="AD70" s="11">
        <f t="shared" si="10"/>
        <v>1.3969336854460095</v>
      </c>
      <c r="AE70" s="11">
        <f t="shared" si="11"/>
        <v>0.36216323549226664</v>
      </c>
      <c r="AF70" s="11">
        <v>0.54527999999999999</v>
      </c>
      <c r="AG70" s="11">
        <v>0.76172000000000006</v>
      </c>
      <c r="AH70" s="11">
        <v>5.6404399999999999</v>
      </c>
      <c r="AI70" s="11">
        <v>2.0427600000000004</v>
      </c>
    </row>
    <row r="71" spans="1:35" ht="15" customHeight="1" x14ac:dyDescent="0.3">
      <c r="A71" s="46">
        <v>1882</v>
      </c>
      <c r="B71" s="17">
        <v>1882</v>
      </c>
      <c r="C71" s="124"/>
      <c r="D71" s="37" t="s">
        <v>300</v>
      </c>
      <c r="E71" s="47" t="s">
        <v>137</v>
      </c>
      <c r="F71" s="40">
        <v>2.6573307631250711</v>
      </c>
      <c r="G71" s="40">
        <v>3.2086026382431871</v>
      </c>
      <c r="H71" s="40">
        <v>2.5422383490191636</v>
      </c>
      <c r="I71" s="40">
        <v>1.3831878141890617</v>
      </c>
      <c r="J71" s="40">
        <v>1.5837018558415543</v>
      </c>
      <c r="K71" s="40">
        <f t="shared" si="12"/>
        <v>2.2750122840836076</v>
      </c>
      <c r="L71" s="40">
        <f t="shared" si="13"/>
        <v>0.7685097806593344</v>
      </c>
      <c r="M71" s="40"/>
      <c r="N71" s="40">
        <v>0.26246035285334191</v>
      </c>
      <c r="O71" s="40">
        <v>0.29021961888632231</v>
      </c>
      <c r="P71" s="40">
        <v>0.3405270251987994</v>
      </c>
      <c r="Q71" s="40">
        <v>3.1341914988500447E-2</v>
      </c>
      <c r="R71" s="40">
        <v>0.79685127747741435</v>
      </c>
      <c r="S71" s="40">
        <f t="shared" si="14"/>
        <v>0.34428003788087569</v>
      </c>
      <c r="T71" s="40">
        <f t="shared" si="15"/>
        <v>0.27945575255011945</v>
      </c>
      <c r="U71" s="40"/>
      <c r="V71" s="40">
        <f t="shared" si="16"/>
        <v>0.57823126887189857</v>
      </c>
      <c r="W71" s="40">
        <f t="shared" si="17"/>
        <v>1.9307322462027319</v>
      </c>
      <c r="X71" s="40">
        <f t="shared" si="18"/>
        <v>4.7221032048612388</v>
      </c>
      <c r="Y71" s="40">
        <f t="shared" si="19"/>
        <v>4.7221032048612388</v>
      </c>
      <c r="Z71" s="40">
        <f t="shared" si="20"/>
        <v>1.4980962444488038E-3</v>
      </c>
      <c r="AA71" s="40">
        <v>1.03573377685066E-2</v>
      </c>
      <c r="AB71" s="48">
        <f t="shared" si="21"/>
        <v>0.15133106765599483</v>
      </c>
      <c r="AC71" s="40">
        <v>1.4980962444488038E-3</v>
      </c>
      <c r="AD71" s="11">
        <f t="shared" si="10"/>
        <v>1.2218985662038389</v>
      </c>
      <c r="AE71" s="11">
        <f t="shared" si="11"/>
        <v>0.52307912246320265</v>
      </c>
      <c r="AF71" s="11">
        <v>0.61793999999999993</v>
      </c>
      <c r="AG71" s="11">
        <v>0.75506000000000006</v>
      </c>
      <c r="AH71" s="11">
        <v>3.35758</v>
      </c>
      <c r="AI71" s="11">
        <v>1.7562799999999998</v>
      </c>
    </row>
    <row r="72" spans="1:35" ht="15" customHeight="1" x14ac:dyDescent="0.3">
      <c r="A72" s="46">
        <v>1884</v>
      </c>
      <c r="B72" s="17">
        <v>1886</v>
      </c>
      <c r="C72" s="124"/>
      <c r="D72" s="37" t="s">
        <v>303</v>
      </c>
      <c r="E72" s="47" t="s">
        <v>137</v>
      </c>
      <c r="F72" s="40">
        <v>1.5611616003342736</v>
      </c>
      <c r="G72" s="40">
        <v>2.8500295971308192</v>
      </c>
      <c r="H72" s="40">
        <v>1.7289947421567602</v>
      </c>
      <c r="I72" s="40">
        <v>1.3428392353494203</v>
      </c>
      <c r="J72" s="40">
        <v>1.3590306069152824</v>
      </c>
      <c r="K72" s="40">
        <f t="shared" si="12"/>
        <v>1.7684111563773111</v>
      </c>
      <c r="L72" s="40">
        <f t="shared" si="13"/>
        <v>0.62512166372101019</v>
      </c>
      <c r="M72" s="40"/>
      <c r="N72" s="40">
        <v>0.13770556072836229</v>
      </c>
      <c r="O72" s="40">
        <v>0.15463580717954459</v>
      </c>
      <c r="P72" s="40">
        <v>0.20355966890925339</v>
      </c>
      <c r="Q72" s="40">
        <v>1.9858910723578427E-2</v>
      </c>
      <c r="R72" s="40">
        <v>1.2585088781698996</v>
      </c>
      <c r="S72" s="40">
        <f t="shared" si="14"/>
        <v>0.35485376514212763</v>
      </c>
      <c r="T72" s="40">
        <f t="shared" si="15"/>
        <v>0.50964315768827206</v>
      </c>
      <c r="U72" s="40"/>
      <c r="V72" s="40">
        <f t="shared" si="16"/>
        <v>0.57031273992073717</v>
      </c>
      <c r="W72" s="40">
        <f t="shared" si="17"/>
        <v>1.4135573912351833</v>
      </c>
      <c r="X72" s="40">
        <f t="shared" si="18"/>
        <v>3.5052207218014475</v>
      </c>
      <c r="Y72" s="40">
        <f t="shared" si="19"/>
        <v>3.5052207218014475</v>
      </c>
      <c r="Z72" s="40">
        <f t="shared" si="20"/>
        <v>8.0175130144219016E-3</v>
      </c>
      <c r="AA72" s="40">
        <v>2.5073082509319399E-2</v>
      </c>
      <c r="AB72" s="48">
        <f t="shared" si="21"/>
        <v>0.20066247821522765</v>
      </c>
      <c r="AC72" s="40">
        <v>8.0175130144219016E-3</v>
      </c>
      <c r="AD72" s="11">
        <f t="shared" si="10"/>
        <v>1.6941965959361176</v>
      </c>
      <c r="AE72" s="11">
        <f t="shared" si="11"/>
        <v>0.40459921656123632</v>
      </c>
      <c r="AF72" s="11">
        <v>0.53347999999999995</v>
      </c>
      <c r="AG72" s="11">
        <v>0.90381999999999996</v>
      </c>
      <c r="AH72" s="11">
        <v>4.7329799999999995</v>
      </c>
      <c r="AI72" s="11">
        <v>1.91496</v>
      </c>
    </row>
    <row r="73" spans="1:35" ht="15" customHeight="1" x14ac:dyDescent="0.3">
      <c r="A73" s="46">
        <v>1885</v>
      </c>
      <c r="B73" s="17">
        <v>1887</v>
      </c>
      <c r="C73" s="124"/>
      <c r="D73" s="37" t="s">
        <v>304</v>
      </c>
      <c r="E73" s="47" t="s">
        <v>137</v>
      </c>
      <c r="F73" s="40">
        <v>1.3777480463404994</v>
      </c>
      <c r="G73" s="40">
        <v>2.5244017392890812</v>
      </c>
      <c r="H73" s="40">
        <v>1.6010885760330829</v>
      </c>
      <c r="I73" s="40">
        <v>1.2821175540487124</v>
      </c>
      <c r="J73" s="40">
        <v>1.2658497278559917</v>
      </c>
      <c r="K73" s="40">
        <f t="shared" si="12"/>
        <v>1.6102411287134735</v>
      </c>
      <c r="L73" s="40">
        <f t="shared" si="13"/>
        <v>0.52822744668731036</v>
      </c>
      <c r="M73" s="40"/>
      <c r="N73" s="40">
        <v>0.31687869164615318</v>
      </c>
      <c r="O73" s="40">
        <v>0.3475706384551302</v>
      </c>
      <c r="P73" s="40">
        <v>0.37666535129751771</v>
      </c>
      <c r="Q73" s="40">
        <v>9.8370821354078569E-2</v>
      </c>
      <c r="R73" s="40">
        <v>1.5295237737314515</v>
      </c>
      <c r="S73" s="40">
        <f t="shared" si="14"/>
        <v>0.5338018552968663</v>
      </c>
      <c r="T73" s="40">
        <f t="shared" si="15"/>
        <v>0.5673385078846801</v>
      </c>
      <c r="U73" s="40"/>
      <c r="V73" s="40">
        <f t="shared" si="16"/>
        <v>0.54813192662105104</v>
      </c>
      <c r="W73" s="40">
        <f t="shared" si="17"/>
        <v>1.0764392734166073</v>
      </c>
      <c r="X73" s="40">
        <f t="shared" si="18"/>
        <v>2.7772785083348244</v>
      </c>
      <c r="Y73" s="40">
        <f t="shared" si="19"/>
        <v>2.7772785083348244</v>
      </c>
      <c r="Z73" s="40">
        <f t="shared" si="20"/>
        <v>2.4025248586786178E-2</v>
      </c>
      <c r="AA73" s="40">
        <v>4.7092949159331397E-2</v>
      </c>
      <c r="AB73" s="48">
        <f t="shared" si="21"/>
        <v>0.33150429819374644</v>
      </c>
      <c r="AC73" s="40">
        <v>2.4025248586786178E-2</v>
      </c>
      <c r="AD73" s="11">
        <f t="shared" si="10"/>
        <v>1.6471328419917308</v>
      </c>
      <c r="AE73" s="11">
        <f t="shared" si="11"/>
        <v>0.45868504784076219</v>
      </c>
      <c r="AF73" s="11">
        <v>0.66756000000000004</v>
      </c>
      <c r="AG73" s="11">
        <v>1.0995599999999999</v>
      </c>
      <c r="AH73" s="11">
        <v>3.5137400000000008</v>
      </c>
      <c r="AI73" s="11">
        <v>1.6117000000000001</v>
      </c>
    </row>
    <row r="74" spans="1:35" ht="15" customHeight="1" x14ac:dyDescent="0.3">
      <c r="A74" s="46">
        <v>1886</v>
      </c>
      <c r="B74" s="17">
        <v>1888</v>
      </c>
      <c r="C74" s="124"/>
      <c r="D74" s="37" t="s">
        <v>305</v>
      </c>
      <c r="E74" s="47" t="s">
        <v>137</v>
      </c>
      <c r="F74" s="40">
        <v>1.5831201185025585</v>
      </c>
      <c r="G74" s="40">
        <v>1.9630352814435763</v>
      </c>
      <c r="H74" s="40">
        <v>1.570327228656073</v>
      </c>
      <c r="I74" s="40">
        <v>1.1548949636412604</v>
      </c>
      <c r="J74" s="40">
        <v>1.4117627255588472</v>
      </c>
      <c r="K74" s="40">
        <f t="shared" si="12"/>
        <v>1.5366280635604632</v>
      </c>
      <c r="L74" s="40">
        <f t="shared" si="13"/>
        <v>0.29429227503108168</v>
      </c>
      <c r="M74" s="40"/>
      <c r="N74" s="40">
        <v>0.58698578479574604</v>
      </c>
      <c r="O74" s="40">
        <v>0.50502639693738249</v>
      </c>
      <c r="P74" s="40">
        <v>0.56631693509121983</v>
      </c>
      <c r="Q74" s="40">
        <v>0.24100928904885108</v>
      </c>
      <c r="R74" s="40">
        <v>1.4559366855375335</v>
      </c>
      <c r="S74" s="40">
        <f t="shared" si="14"/>
        <v>0.67105501828214664</v>
      </c>
      <c r="T74" s="40">
        <f t="shared" si="15"/>
        <v>0.46004939028884084</v>
      </c>
      <c r="U74" s="40"/>
      <c r="V74" s="40">
        <f t="shared" si="16"/>
        <v>0.38616925346802533</v>
      </c>
      <c r="W74" s="40">
        <f t="shared" si="17"/>
        <v>0.86557304527831658</v>
      </c>
      <c r="X74" s="40">
        <f t="shared" si="18"/>
        <v>3.1698669142196008</v>
      </c>
      <c r="Y74" s="40">
        <f t="shared" si="19"/>
        <v>3.1698669142196008</v>
      </c>
      <c r="Z74" s="40">
        <f t="shared" si="20"/>
        <v>1.3197296208657684E-2</v>
      </c>
      <c r="AA74" s="40">
        <v>3.4211139910276897E-2</v>
      </c>
      <c r="AB74" s="48">
        <f t="shared" si="21"/>
        <v>0.43670621030262202</v>
      </c>
      <c r="AC74" s="40">
        <v>1.3197296208657684E-2</v>
      </c>
      <c r="AD74" s="11">
        <f t="shared" si="10"/>
        <v>1.5597019559143122</v>
      </c>
      <c r="AE74" s="11">
        <f t="shared" si="11"/>
        <v>0.61301302056325013</v>
      </c>
      <c r="AF74" s="11">
        <v>0.64420000000000011</v>
      </c>
      <c r="AG74" s="11">
        <v>1.0047600000000001</v>
      </c>
      <c r="AH74" s="11">
        <v>2.1212599999999999</v>
      </c>
      <c r="AI74" s="11">
        <v>1.30036</v>
      </c>
    </row>
    <row r="75" spans="1:35" ht="15" customHeight="1" x14ac:dyDescent="0.3">
      <c r="A75" s="46">
        <v>1887</v>
      </c>
      <c r="B75" s="17">
        <v>1889</v>
      </c>
      <c r="C75" s="124"/>
      <c r="D75" s="37" t="s">
        <v>306</v>
      </c>
      <c r="E75" s="47" t="s">
        <v>137</v>
      </c>
      <c r="F75" s="40">
        <v>0.74758529365944859</v>
      </c>
      <c r="G75" s="40">
        <v>2.4645583424209381</v>
      </c>
      <c r="H75" s="40">
        <v>1.5822168562081322</v>
      </c>
      <c r="I75" s="40">
        <v>1.3169886275120737</v>
      </c>
      <c r="J75" s="40">
        <v>1.1499065274964948</v>
      </c>
      <c r="K75" s="40">
        <f t="shared" si="12"/>
        <v>1.4522511294594174</v>
      </c>
      <c r="L75" s="40">
        <f t="shared" si="13"/>
        <v>0.64185651170181457</v>
      </c>
      <c r="M75" s="40"/>
      <c r="N75" s="40">
        <v>0.13815721958061095</v>
      </c>
      <c r="O75" s="40">
        <v>0.17061197961208222</v>
      </c>
      <c r="P75" s="40">
        <v>0.180190196011357</v>
      </c>
      <c r="Q75" s="40">
        <v>2.5688006704751479E-2</v>
      </c>
      <c r="R75" s="40">
        <v>1.1189516129032258</v>
      </c>
      <c r="S75" s="40">
        <f t="shared" si="14"/>
        <v>0.32671980296240549</v>
      </c>
      <c r="T75" s="40">
        <f t="shared" si="15"/>
        <v>0.4471151443186191</v>
      </c>
      <c r="U75" s="40"/>
      <c r="V75" s="40">
        <f t="shared" si="16"/>
        <v>0.55312373565644479</v>
      </c>
      <c r="W75" s="40">
        <f t="shared" si="17"/>
        <v>1.1255313264970119</v>
      </c>
      <c r="X75" s="40">
        <f t="shared" si="18"/>
        <v>2.8777316253094476</v>
      </c>
      <c r="Y75" s="40">
        <f t="shared" si="19"/>
        <v>2.8777316253094476</v>
      </c>
      <c r="Z75" s="40">
        <f t="shared" si="20"/>
        <v>2.0583091803228811E-2</v>
      </c>
      <c r="AA75" s="40">
        <v>4.4787481957956198E-2</v>
      </c>
      <c r="AB75" s="48">
        <f t="shared" si="21"/>
        <v>0.22497472808578425</v>
      </c>
      <c r="AC75" s="40">
        <v>2.0583091803228811E-2</v>
      </c>
      <c r="AD75" s="11">
        <f t="shared" ref="AD75:AD99" si="22">AG75/AF75</f>
        <v>1.7583196089195618</v>
      </c>
      <c r="AE75" s="11">
        <f t="shared" ref="AE75:AE99" si="23">AI75/AH75</f>
        <v>0.35609427655226117</v>
      </c>
      <c r="AF75" s="11">
        <v>0.76505999999999996</v>
      </c>
      <c r="AG75" s="11">
        <v>1.3452199999999999</v>
      </c>
      <c r="AH75" s="11">
        <v>5.8814200000000003</v>
      </c>
      <c r="AI75" s="11">
        <v>2.0943399999999999</v>
      </c>
    </row>
    <row r="76" spans="1:35" ht="15" customHeight="1" x14ac:dyDescent="0.3">
      <c r="A76" s="46">
        <v>1888</v>
      </c>
      <c r="B76" s="17">
        <v>1890</v>
      </c>
      <c r="C76" s="124"/>
      <c r="D76" s="37" t="s">
        <v>307</v>
      </c>
      <c r="E76" s="47" t="s">
        <v>137</v>
      </c>
      <c r="F76" s="40">
        <v>1.1698801459093278</v>
      </c>
      <c r="G76" s="40">
        <v>1.9004689942678481</v>
      </c>
      <c r="H76" s="40">
        <v>1.5488969949626543</v>
      </c>
      <c r="I76" s="40">
        <v>1.2912975508077122</v>
      </c>
      <c r="J76" s="40">
        <v>1.3757165190203231</v>
      </c>
      <c r="K76" s="40">
        <f t="shared" si="12"/>
        <v>1.4572520409935732</v>
      </c>
      <c r="L76" s="40">
        <f t="shared" si="13"/>
        <v>0.28355405370860726</v>
      </c>
      <c r="M76" s="40"/>
      <c r="N76" s="40">
        <v>0.47031583252987408</v>
      </c>
      <c r="O76" s="40">
        <v>0.49555175738452095</v>
      </c>
      <c r="P76" s="40">
        <v>0.44672334706518246</v>
      </c>
      <c r="Q76" s="40">
        <v>0.10306191018786338</v>
      </c>
      <c r="R76" s="40">
        <v>1.2250927630233439</v>
      </c>
      <c r="S76" s="40">
        <f t="shared" si="14"/>
        <v>0.54814912203815691</v>
      </c>
      <c r="T76" s="40">
        <f t="shared" si="15"/>
        <v>0.41093400041126021</v>
      </c>
      <c r="U76" s="40"/>
      <c r="V76" s="40">
        <f t="shared" si="16"/>
        <v>0.35303658030619528</v>
      </c>
      <c r="W76" s="40">
        <f t="shared" si="17"/>
        <v>0.90910291895541628</v>
      </c>
      <c r="X76" s="40">
        <f t="shared" si="18"/>
        <v>3.641735019256747</v>
      </c>
      <c r="Y76" s="40">
        <f t="shared" si="19"/>
        <v>3.641735019256747</v>
      </c>
      <c r="Z76" s="40">
        <f t="shared" si="20"/>
        <v>6.5724464421648126E-3</v>
      </c>
      <c r="AA76" s="40">
        <v>2.2893282593702501E-2</v>
      </c>
      <c r="AB76" s="48">
        <f t="shared" si="21"/>
        <v>0.37615258487778264</v>
      </c>
      <c r="AC76" s="40">
        <v>6.5724464421648126E-3</v>
      </c>
      <c r="AD76" s="11">
        <f t="shared" si="22"/>
        <v>1.6663804617439419</v>
      </c>
      <c r="AE76" s="11">
        <f t="shared" si="23"/>
        <v>0.16817843082643938</v>
      </c>
      <c r="AF76" s="11">
        <v>1.0482</v>
      </c>
      <c r="AG76" s="11">
        <v>1.7466999999999999</v>
      </c>
      <c r="AH76" s="11">
        <v>23.912460000000003</v>
      </c>
      <c r="AI76" s="11">
        <v>4.0215599999999991</v>
      </c>
    </row>
    <row r="77" spans="1:35" ht="15" customHeight="1" x14ac:dyDescent="0.3">
      <c r="A77" s="46">
        <v>1889</v>
      </c>
      <c r="B77" s="17">
        <v>1891</v>
      </c>
      <c r="C77" s="124"/>
      <c r="D77" s="37" t="s">
        <v>308</v>
      </c>
      <c r="E77" s="47" t="s">
        <v>137</v>
      </c>
      <c r="F77" s="40">
        <v>1.0015958087438277</v>
      </c>
      <c r="G77" s="40">
        <v>1.5297181741539203</v>
      </c>
      <c r="H77" s="40">
        <v>1.3994941587378058</v>
      </c>
      <c r="I77" s="40">
        <v>1.5697639407443094</v>
      </c>
      <c r="J77" s="40">
        <v>1.1864687462363002</v>
      </c>
      <c r="K77" s="40">
        <f t="shared" si="12"/>
        <v>1.3374081657232326</v>
      </c>
      <c r="L77" s="40">
        <f t="shared" si="13"/>
        <v>0.23998940784541775</v>
      </c>
      <c r="M77" s="40"/>
      <c r="N77" s="40">
        <v>0.48867705457064536</v>
      </c>
      <c r="O77" s="40">
        <v>0.40798704276473069</v>
      </c>
      <c r="P77" s="40">
        <v>0.69918334292767192</v>
      </c>
      <c r="Q77" s="40">
        <v>0.22704432584324483</v>
      </c>
      <c r="R77" s="40">
        <v>0.87305226800402014</v>
      </c>
      <c r="S77" s="40">
        <f t="shared" si="14"/>
        <v>0.53918880682206261</v>
      </c>
      <c r="T77" s="40">
        <f t="shared" si="15"/>
        <v>0.25212228149691823</v>
      </c>
      <c r="U77" s="40"/>
      <c r="V77" s="40">
        <f t="shared" si="16"/>
        <v>0.24613061644704579</v>
      </c>
      <c r="W77" s="40">
        <f t="shared" si="17"/>
        <v>0.79821935890117002</v>
      </c>
      <c r="X77" s="40">
        <f t="shared" si="18"/>
        <v>4.5863966840129402</v>
      </c>
      <c r="Y77" s="40">
        <f t="shared" si="19"/>
        <v>4.5863966840129402</v>
      </c>
      <c r="Z77" s="40">
        <f t="shared" si="20"/>
        <v>1.786974599461302E-3</v>
      </c>
      <c r="AA77" s="40">
        <v>1.0747044549088499E-2</v>
      </c>
      <c r="AB77" s="48">
        <f t="shared" si="21"/>
        <v>0.40315949957617042</v>
      </c>
      <c r="AC77" s="40">
        <v>1.786974599461302E-3</v>
      </c>
      <c r="AD77" s="11">
        <f t="shared" si="22"/>
        <v>1.917504655493482</v>
      </c>
      <c r="AE77" s="11">
        <f t="shared" si="23"/>
        <v>0.28295146277266264</v>
      </c>
      <c r="AF77" s="11">
        <v>0.75180000000000002</v>
      </c>
      <c r="AG77" s="11">
        <v>1.4415799999999999</v>
      </c>
      <c r="AH77" s="11">
        <v>7.9328799999999999</v>
      </c>
      <c r="AI77" s="11">
        <v>2.2446199999999998</v>
      </c>
    </row>
    <row r="78" spans="1:35" ht="15" customHeight="1" x14ac:dyDescent="0.3">
      <c r="A78" s="46">
        <v>1890</v>
      </c>
      <c r="B78" s="17">
        <v>1892</v>
      </c>
      <c r="C78" s="124"/>
      <c r="D78" s="37" t="s">
        <v>309</v>
      </c>
      <c r="E78" s="47" t="s">
        <v>137</v>
      </c>
      <c r="F78" s="40">
        <v>1.3515834032187211</v>
      </c>
      <c r="G78" s="40">
        <v>1.3410007587556405</v>
      </c>
      <c r="H78" s="40">
        <v>1.6894293358891417</v>
      </c>
      <c r="I78" s="40">
        <v>1.2257897048839901</v>
      </c>
      <c r="J78" s="40">
        <v>1.3831316640709235</v>
      </c>
      <c r="K78" s="40">
        <f t="shared" si="12"/>
        <v>1.3981869733636834</v>
      </c>
      <c r="L78" s="40">
        <f t="shared" si="13"/>
        <v>0.17335783090044257</v>
      </c>
      <c r="M78" s="40"/>
      <c r="N78" s="40">
        <v>0.6659934937673474</v>
      </c>
      <c r="O78" s="40">
        <v>0.50114903650056208</v>
      </c>
      <c r="P78" s="40">
        <v>0.56695749062366319</v>
      </c>
      <c r="Q78" s="40">
        <v>0.49368776052288621</v>
      </c>
      <c r="R78" s="40">
        <v>0.91500114406231647</v>
      </c>
      <c r="S78" s="40">
        <f t="shared" si="14"/>
        <v>0.62855778509535498</v>
      </c>
      <c r="T78" s="40">
        <f t="shared" si="15"/>
        <v>0.17440523157700771</v>
      </c>
      <c r="U78" s="40"/>
      <c r="V78" s="40">
        <f t="shared" si="16"/>
        <v>0.17388231988321315</v>
      </c>
      <c r="W78" s="40">
        <f t="shared" si="17"/>
        <v>0.76962918826832838</v>
      </c>
      <c r="X78" s="40">
        <f t="shared" si="18"/>
        <v>6.2595210184583223</v>
      </c>
      <c r="Y78" s="40">
        <f t="shared" si="19"/>
        <v>6.2595210184583223</v>
      </c>
      <c r="Z78" s="40">
        <f t="shared" si="20"/>
        <v>2.4318919882580461E-4</v>
      </c>
      <c r="AA78" s="40">
        <v>3.04700566698877E-3</v>
      </c>
      <c r="AB78" s="48">
        <f t="shared" si="21"/>
        <v>0.44955202492210639</v>
      </c>
      <c r="AC78" s="40">
        <v>2.4318919882580461E-4</v>
      </c>
      <c r="AD78" s="11">
        <f t="shared" si="22"/>
        <v>2.2750122840836071</v>
      </c>
      <c r="AE78" s="11">
        <f t="shared" si="23"/>
        <v>0.34428003788087569</v>
      </c>
      <c r="AF78" s="11">
        <v>0.52913999999999994</v>
      </c>
      <c r="AG78" s="11">
        <v>1.2037999999999998</v>
      </c>
      <c r="AH78" s="11">
        <v>3.99146</v>
      </c>
      <c r="AI78" s="11">
        <v>1.3741800000000002</v>
      </c>
    </row>
    <row r="79" spans="1:35" ht="15" customHeight="1" x14ac:dyDescent="0.3">
      <c r="A79" s="46">
        <v>1891</v>
      </c>
      <c r="B79" s="17">
        <v>1893</v>
      </c>
      <c r="C79" s="124"/>
      <c r="D79" s="37" t="s">
        <v>310</v>
      </c>
      <c r="E79" s="47" t="s">
        <v>137</v>
      </c>
      <c r="F79" s="40">
        <v>0.84135678145109805</v>
      </c>
      <c r="G79" s="40">
        <v>2.5324212801493347</v>
      </c>
      <c r="H79" s="40">
        <v>1.7083804096870858</v>
      </c>
      <c r="I79" s="40">
        <v>1.5478705113720097</v>
      </c>
      <c r="J79" s="40">
        <v>1.2191138183425851</v>
      </c>
      <c r="K79" s="40">
        <f t="shared" si="12"/>
        <v>1.5698285602004227</v>
      </c>
      <c r="L79" s="40">
        <f t="shared" si="13"/>
        <v>0.63244277962393347</v>
      </c>
      <c r="M79" s="40"/>
      <c r="N79" s="40">
        <v>0.30188563356059206</v>
      </c>
      <c r="O79" s="40">
        <v>0.21865978748234138</v>
      </c>
      <c r="P79" s="40">
        <v>0.49587453678111498</v>
      </c>
      <c r="Q79" s="40">
        <v>0.3190835943738099</v>
      </c>
      <c r="R79" s="40">
        <v>1.516593984808468</v>
      </c>
      <c r="S79" s="40">
        <f t="shared" si="14"/>
        <v>0.57041950740126524</v>
      </c>
      <c r="T79" s="40">
        <f t="shared" si="15"/>
        <v>0.53847427456569708</v>
      </c>
      <c r="U79" s="40"/>
      <c r="V79" s="40">
        <f t="shared" si="16"/>
        <v>0.58734079283985585</v>
      </c>
      <c r="W79" s="40">
        <f t="shared" si="17"/>
        <v>0.99940905279915748</v>
      </c>
      <c r="X79" s="40">
        <f t="shared" si="18"/>
        <v>2.4064016224604172</v>
      </c>
      <c r="Y79" s="40">
        <f t="shared" si="19"/>
        <v>2.4064016224604172</v>
      </c>
      <c r="Z79" s="40">
        <f t="shared" si="20"/>
        <v>4.2747552741385808E-2</v>
      </c>
      <c r="AA79" s="40">
        <v>6.7688351980590006E-2</v>
      </c>
      <c r="AB79" s="48">
        <f t="shared" si="21"/>
        <v>0.36336420540625064</v>
      </c>
      <c r="AC79" s="40">
        <v>4.2747552741385808E-2</v>
      </c>
      <c r="AD79" s="11">
        <f t="shared" si="22"/>
        <v>1.7684111563773111</v>
      </c>
      <c r="AE79" s="11">
        <f t="shared" si="23"/>
        <v>0.35485376514212769</v>
      </c>
      <c r="AF79" s="11">
        <v>0.57438</v>
      </c>
      <c r="AG79" s="11">
        <v>1.0157399999999999</v>
      </c>
      <c r="AH79" s="11">
        <v>8.5704600000000006</v>
      </c>
      <c r="AI79" s="11">
        <v>3.0412599999999999</v>
      </c>
    </row>
    <row r="80" spans="1:35" ht="15" customHeight="1" x14ac:dyDescent="0.3">
      <c r="A80" s="46">
        <v>1892</v>
      </c>
      <c r="B80" s="17">
        <v>1894</v>
      </c>
      <c r="C80" s="124"/>
      <c r="D80" s="37" t="s">
        <v>311</v>
      </c>
      <c r="E80" s="47" t="s">
        <v>137</v>
      </c>
      <c r="F80" s="40">
        <v>1.3781076480928598</v>
      </c>
      <c r="G80" s="40">
        <v>1.8876084712185051</v>
      </c>
      <c r="H80" s="40">
        <v>1.4718602639582576</v>
      </c>
      <c r="I80" s="40">
        <v>1.3747593403833813</v>
      </c>
      <c r="J80" s="40">
        <v>1.3402996735399983</v>
      </c>
      <c r="K80" s="40">
        <f t="shared" si="12"/>
        <v>1.4905270794386003</v>
      </c>
      <c r="L80" s="40">
        <f t="shared" si="13"/>
        <v>0.22728322261614933</v>
      </c>
      <c r="M80" s="40"/>
      <c r="N80" s="40">
        <v>0.57991541455780826</v>
      </c>
      <c r="O80" s="40">
        <v>0.45744480651327712</v>
      </c>
      <c r="P80" s="40">
        <v>0.70411933084397249</v>
      </c>
      <c r="Q80" s="40">
        <v>0.18145261135267374</v>
      </c>
      <c r="R80" s="40">
        <v>1.2761110505828868</v>
      </c>
      <c r="S80" s="40">
        <f t="shared" si="14"/>
        <v>0.63980864277012373</v>
      </c>
      <c r="T80" s="40">
        <f t="shared" si="15"/>
        <v>0.40495389795803055</v>
      </c>
      <c r="U80" s="40"/>
      <c r="V80" s="40">
        <f t="shared" si="16"/>
        <v>0.32836361153010324</v>
      </c>
      <c r="W80" s="40">
        <f t="shared" si="17"/>
        <v>0.85071843666847657</v>
      </c>
      <c r="X80" s="40">
        <f t="shared" si="18"/>
        <v>3.6639186214672894</v>
      </c>
      <c r="Y80" s="40">
        <f t="shared" si="19"/>
        <v>3.6639186214672894</v>
      </c>
      <c r="Z80" s="40">
        <f t="shared" si="20"/>
        <v>6.3650986613491278E-3</v>
      </c>
      <c r="AA80" s="40">
        <v>2.2785913982181501E-2</v>
      </c>
      <c r="AB80" s="48">
        <f t="shared" si="21"/>
        <v>0.42924992883128593</v>
      </c>
      <c r="AC80" s="40">
        <v>6.3650986613491278E-3</v>
      </c>
      <c r="AD80" s="11">
        <f t="shared" si="22"/>
        <v>1.6102411287134735</v>
      </c>
      <c r="AE80" s="11">
        <f t="shared" si="23"/>
        <v>0.53380185529686619</v>
      </c>
      <c r="AF80" s="11">
        <v>0.65773999999999999</v>
      </c>
      <c r="AG80" s="11">
        <v>1.0591200000000001</v>
      </c>
      <c r="AH80" s="11">
        <v>3.1930200000000002</v>
      </c>
      <c r="AI80" s="11">
        <v>1.70444</v>
      </c>
    </row>
    <row r="81" spans="1:35" ht="15" customHeight="1" thickBot="1" x14ac:dyDescent="0.35">
      <c r="A81" s="46">
        <v>1897</v>
      </c>
      <c r="B81" s="17">
        <v>1899</v>
      </c>
      <c r="C81" s="125"/>
      <c r="D81" s="79" t="s">
        <v>312</v>
      </c>
      <c r="E81" s="47" t="s">
        <v>137</v>
      </c>
      <c r="F81" s="40">
        <v>1.7939939716444011</v>
      </c>
      <c r="G81" s="40">
        <v>1.9806125106984704</v>
      </c>
      <c r="H81" s="40">
        <v>1.9233059204405909</v>
      </c>
      <c r="I81" s="40">
        <v>0.8648085438916383</v>
      </c>
      <c r="J81" s="40">
        <v>1.4631786551557324</v>
      </c>
      <c r="K81" s="40">
        <f t="shared" si="12"/>
        <v>1.6051799203661665</v>
      </c>
      <c r="L81" s="40">
        <f t="shared" si="13"/>
        <v>0.4599235431545195</v>
      </c>
      <c r="M81" s="40"/>
      <c r="N81" s="40">
        <v>0.49582998024727487</v>
      </c>
      <c r="O81" s="40">
        <v>0.5835284219767356</v>
      </c>
      <c r="P81" s="40">
        <v>0.44183005340551612</v>
      </c>
      <c r="Q81" s="40">
        <v>0.15152900724266588</v>
      </c>
      <c r="R81" s="40">
        <v>1.3322115736337699</v>
      </c>
      <c r="S81" s="40">
        <f t="shared" si="14"/>
        <v>0.60098580730119244</v>
      </c>
      <c r="T81" s="40">
        <f t="shared" si="15"/>
        <v>0.4397145661481367</v>
      </c>
      <c r="U81" s="40"/>
      <c r="V81" s="40">
        <f t="shared" si="16"/>
        <v>0.44993253118142684</v>
      </c>
      <c r="W81" s="40">
        <f t="shared" si="17"/>
        <v>1.0041941130649741</v>
      </c>
      <c r="X81" s="40">
        <f t="shared" si="18"/>
        <v>3.1563508649234806</v>
      </c>
      <c r="Y81" s="40">
        <f t="shared" si="19"/>
        <v>3.1563508649234806</v>
      </c>
      <c r="Z81" s="40">
        <f t="shared" si="20"/>
        <v>1.3468858316861881E-2</v>
      </c>
      <c r="AA81" s="40">
        <v>3.4552540468186302E-2</v>
      </c>
      <c r="AB81" s="48">
        <f t="shared" si="21"/>
        <v>0.37440401519855687</v>
      </c>
      <c r="AC81" s="40">
        <v>1.3468858316861881E-2</v>
      </c>
      <c r="AD81" s="11">
        <f t="shared" si="22"/>
        <v>1.5366280635604632</v>
      </c>
      <c r="AE81" s="11">
        <f t="shared" si="23"/>
        <v>0.67105501828214653</v>
      </c>
      <c r="AF81" s="11">
        <v>0.59408000000000005</v>
      </c>
      <c r="AG81" s="11">
        <v>0.91288000000000002</v>
      </c>
      <c r="AH81" s="11">
        <v>2.0949399999999998</v>
      </c>
      <c r="AI81" s="11">
        <v>1.4058199999999998</v>
      </c>
    </row>
    <row r="82" spans="1:35" ht="15" customHeight="1" x14ac:dyDescent="0.3">
      <c r="A82" s="46">
        <v>1901</v>
      </c>
      <c r="B82" s="17">
        <v>1904</v>
      </c>
      <c r="C82" s="126" t="s">
        <v>403</v>
      </c>
      <c r="D82" s="78" t="s">
        <v>313</v>
      </c>
      <c r="E82" s="47" t="s">
        <v>137</v>
      </c>
      <c r="F82" s="40">
        <v>0.35756009992116489</v>
      </c>
      <c r="G82" s="40">
        <v>4.9675636142587125E-2</v>
      </c>
      <c r="H82" s="40">
        <v>0.35129128159341966</v>
      </c>
      <c r="I82" s="40">
        <v>8.9473134314181788E-2</v>
      </c>
      <c r="J82" s="40">
        <v>0.1741971638346172</v>
      </c>
      <c r="K82" s="40">
        <f t="shared" si="12"/>
        <v>0.20443946316119416</v>
      </c>
      <c r="L82" s="40">
        <f t="shared" si="13"/>
        <v>0.14413108752902098</v>
      </c>
      <c r="M82" s="40"/>
      <c r="N82" s="40">
        <v>1.8065297919293819</v>
      </c>
      <c r="O82" s="40">
        <v>2.5877797919293819</v>
      </c>
      <c r="P82" s="40">
        <v>0.98902506305170224</v>
      </c>
      <c r="Q82" s="40">
        <v>0.20087878310214372</v>
      </c>
      <c r="R82" s="40">
        <v>0.85366093947036559</v>
      </c>
      <c r="S82" s="40">
        <f t="shared" si="14"/>
        <v>1.2875748738965949</v>
      </c>
      <c r="T82" s="40">
        <f t="shared" si="15"/>
        <v>0.92441450681225479</v>
      </c>
      <c r="U82" s="40"/>
      <c r="V82" s="40">
        <f t="shared" si="16"/>
        <v>0.66155723516459353</v>
      </c>
      <c r="W82" s="40">
        <f t="shared" si="17"/>
        <v>-1.0831354107354008</v>
      </c>
      <c r="X82" s="40">
        <f t="shared" si="18"/>
        <v>-2.3154229238645585</v>
      </c>
      <c r="Y82" s="40">
        <f t="shared" si="19"/>
        <v>2.3154229238645585</v>
      </c>
      <c r="Z82" s="40">
        <f t="shared" si="20"/>
        <v>4.927021681167551E-2</v>
      </c>
      <c r="AA82" s="40">
        <v>7.2984227210383695E-2</v>
      </c>
      <c r="AB82" s="49">
        <f t="shared" si="21"/>
        <v>6.2980740312421117</v>
      </c>
      <c r="AC82" s="40">
        <v>4.927021681167551E-2</v>
      </c>
      <c r="AD82" s="11">
        <f t="shared" si="22"/>
        <v>1.4522511294594174</v>
      </c>
      <c r="AE82" s="11">
        <f t="shared" si="23"/>
        <v>0.32671980296240549</v>
      </c>
      <c r="AF82" s="11">
        <v>0.51351999999999998</v>
      </c>
      <c r="AG82" s="11">
        <v>0.74575999999999998</v>
      </c>
      <c r="AH82" s="11">
        <v>9.3545600000000011</v>
      </c>
      <c r="AI82" s="11">
        <v>3.0563200000000004</v>
      </c>
    </row>
    <row r="83" spans="1:35" ht="15" customHeight="1" x14ac:dyDescent="0.3">
      <c r="A83" s="46">
        <v>1902</v>
      </c>
      <c r="B83" s="17">
        <v>1905</v>
      </c>
      <c r="C83" s="127"/>
      <c r="D83" s="37" t="s">
        <v>314</v>
      </c>
      <c r="E83" s="47" t="s">
        <v>137</v>
      </c>
      <c r="F83" s="40">
        <v>0.1213165494025112</v>
      </c>
      <c r="G83" s="40">
        <v>1.0386253769204998E-2</v>
      </c>
      <c r="H83" s="40">
        <v>5.4164871807144341E-2</v>
      </c>
      <c r="I83" s="40">
        <v>1.1231832033057325E-2</v>
      </c>
      <c r="J83" s="40">
        <v>5.0894238899791E-2</v>
      </c>
      <c r="K83" s="40">
        <f t="shared" si="12"/>
        <v>4.9598749182341771E-2</v>
      </c>
      <c r="L83" s="40">
        <f t="shared" si="13"/>
        <v>4.5209542040144074E-2</v>
      </c>
      <c r="M83" s="40"/>
      <c r="N83" s="40">
        <v>0.46084507928517487</v>
      </c>
      <c r="O83" s="40">
        <v>0.92955575132141954</v>
      </c>
      <c r="P83" s="40">
        <v>1.2977441479989931</v>
      </c>
      <c r="Q83" s="40">
        <v>0.13308582934809965</v>
      </c>
      <c r="R83" s="40">
        <v>0.74337717090359934</v>
      </c>
      <c r="S83" s="40">
        <f t="shared" si="14"/>
        <v>0.71292159577145731</v>
      </c>
      <c r="T83" s="40">
        <f t="shared" si="15"/>
        <v>0.44430490746474577</v>
      </c>
      <c r="U83" s="40"/>
      <c r="V83" s="40">
        <f t="shared" si="16"/>
        <v>0.31579324999810865</v>
      </c>
      <c r="W83" s="40">
        <f t="shared" si="17"/>
        <v>-0.66332284658911556</v>
      </c>
      <c r="X83" s="40">
        <f t="shared" si="18"/>
        <v>-2.9705516691185561</v>
      </c>
      <c r="Y83" s="40">
        <f t="shared" si="19"/>
        <v>2.9705516691185561</v>
      </c>
      <c r="Z83" s="40">
        <f t="shared" si="20"/>
        <v>1.7856096791127495E-2</v>
      </c>
      <c r="AA83" s="40">
        <v>4.1948568358330197E-2</v>
      </c>
      <c r="AB83" s="49">
        <f t="shared" si="21"/>
        <v>14.373781749021868</v>
      </c>
      <c r="AC83" s="40">
        <v>1.7856096791127495E-2</v>
      </c>
      <c r="AD83" s="11">
        <f t="shared" si="22"/>
        <v>1.4572520409935732</v>
      </c>
      <c r="AE83" s="11">
        <f t="shared" si="23"/>
        <v>0.54814912203815702</v>
      </c>
      <c r="AF83" s="11">
        <v>0.57569999999999999</v>
      </c>
      <c r="AG83" s="11">
        <v>0.83894000000000002</v>
      </c>
      <c r="AH83" s="11">
        <v>2.7381600000000001</v>
      </c>
      <c r="AI83" s="11">
        <v>1.50092</v>
      </c>
    </row>
    <row r="84" spans="1:35" ht="15" customHeight="1" x14ac:dyDescent="0.3">
      <c r="A84" s="46">
        <v>1905</v>
      </c>
      <c r="B84" s="17">
        <v>1908</v>
      </c>
      <c r="C84" s="127"/>
      <c r="D84" s="37" t="s">
        <v>315</v>
      </c>
      <c r="E84" s="47" t="s">
        <v>137</v>
      </c>
      <c r="F84" s="40">
        <v>1.3851638995317155</v>
      </c>
      <c r="G84" s="40">
        <v>2.2965889740315029</v>
      </c>
      <c r="H84" s="40">
        <v>1.8805874840357599</v>
      </c>
      <c r="I84" s="40">
        <v>1.6213016177096635</v>
      </c>
      <c r="J84" s="40">
        <v>2.6501968922945935</v>
      </c>
      <c r="K84" s="40">
        <f t="shared" si="12"/>
        <v>1.966767773520647</v>
      </c>
      <c r="L84" s="40">
        <f t="shared" si="13"/>
        <v>0.51012115179631745</v>
      </c>
      <c r="M84" s="40"/>
      <c r="N84" s="40">
        <v>0.64516414790142262</v>
      </c>
      <c r="O84" s="40">
        <v>0.69273426288468021</v>
      </c>
      <c r="P84" s="40">
        <v>0.97673759367857849</v>
      </c>
      <c r="Q84" s="40">
        <v>0.84935244405860777</v>
      </c>
      <c r="R84" s="40">
        <v>0.48340803996952675</v>
      </c>
      <c r="S84" s="40">
        <f t="shared" si="14"/>
        <v>0.72947929769856312</v>
      </c>
      <c r="T84" s="40">
        <f t="shared" si="15"/>
        <v>0.19007665696919193</v>
      </c>
      <c r="U84" s="40"/>
      <c r="V84" s="40">
        <f t="shared" si="16"/>
        <v>0.38493682925551914</v>
      </c>
      <c r="W84" s="40">
        <f t="shared" si="17"/>
        <v>1.2372884758220839</v>
      </c>
      <c r="X84" s="40">
        <f t="shared" si="18"/>
        <v>4.5456553130020829</v>
      </c>
      <c r="Y84" s="40">
        <f t="shared" si="19"/>
        <v>4.5456553130020829</v>
      </c>
      <c r="Z84" s="40">
        <f t="shared" si="20"/>
        <v>1.8851150112056503E-3</v>
      </c>
      <c r="AA84" s="40">
        <v>1.0901219446461901E-2</v>
      </c>
      <c r="AB84" s="48">
        <f t="shared" si="21"/>
        <v>0.37090260859458052</v>
      </c>
      <c r="AC84" s="40">
        <v>1.8851150112056503E-3</v>
      </c>
      <c r="AD84" s="11">
        <f t="shared" si="22"/>
        <v>1.3374081657232326</v>
      </c>
      <c r="AE84" s="11">
        <f t="shared" si="23"/>
        <v>0.53918880682206249</v>
      </c>
      <c r="AF84" s="11">
        <v>0.66423999999999994</v>
      </c>
      <c r="AG84" s="11">
        <v>0.88835999999999993</v>
      </c>
      <c r="AH84" s="11">
        <v>2.0498199999999995</v>
      </c>
      <c r="AI84" s="11">
        <v>1.10524</v>
      </c>
    </row>
    <row r="85" spans="1:35" ht="15" customHeight="1" x14ac:dyDescent="0.3">
      <c r="A85" s="46">
        <v>1906</v>
      </c>
      <c r="B85" s="17">
        <v>1909</v>
      </c>
      <c r="C85" s="127"/>
      <c r="D85" s="37" t="s">
        <v>316</v>
      </c>
      <c r="E85" s="47" t="s">
        <v>137</v>
      </c>
      <c r="F85" s="40">
        <v>1.2624501397281869</v>
      </c>
      <c r="G85" s="40">
        <v>2.338715456087133</v>
      </c>
      <c r="H85" s="40">
        <v>1.7531707550099123</v>
      </c>
      <c r="I85" s="40">
        <v>1.5321135978216733</v>
      </c>
      <c r="J85" s="40">
        <v>2.4805933073781263</v>
      </c>
      <c r="K85" s="40">
        <f t="shared" si="12"/>
        <v>1.8734086512050063</v>
      </c>
      <c r="L85" s="40">
        <f t="shared" si="13"/>
        <v>0.52187005021676813</v>
      </c>
      <c r="M85" s="40"/>
      <c r="N85" s="40">
        <v>0.60019248935070479</v>
      </c>
      <c r="O85" s="40">
        <v>0.74553977222093493</v>
      </c>
      <c r="P85" s="40">
        <v>0.76835332489707153</v>
      </c>
      <c r="Q85" s="40">
        <v>0.89382786461582309</v>
      </c>
      <c r="R85" s="40">
        <v>0.52266205642789665</v>
      </c>
      <c r="S85" s="40">
        <f t="shared" si="14"/>
        <v>0.70611510150248624</v>
      </c>
      <c r="T85" s="40">
        <f t="shared" si="15"/>
        <v>0.14623491551303019</v>
      </c>
      <c r="U85" s="40"/>
      <c r="V85" s="40">
        <f t="shared" si="16"/>
        <v>0.38323165306923379</v>
      </c>
      <c r="W85" s="40">
        <f t="shared" si="17"/>
        <v>1.1672935497025201</v>
      </c>
      <c r="X85" s="40">
        <f t="shared" si="18"/>
        <v>4.3075835621586975</v>
      </c>
      <c r="Y85" s="40">
        <f t="shared" si="19"/>
        <v>4.3075835621586975</v>
      </c>
      <c r="Z85" s="40">
        <f t="shared" si="20"/>
        <v>2.5890922514559861E-3</v>
      </c>
      <c r="AA85" s="40">
        <v>1.39027282067304E-2</v>
      </c>
      <c r="AB85" s="48">
        <f t="shared" si="21"/>
        <v>0.37691461553158828</v>
      </c>
      <c r="AC85" s="40">
        <v>2.5890922514559861E-3</v>
      </c>
      <c r="AD85" s="11">
        <f t="shared" si="22"/>
        <v>1.3981869733636834</v>
      </c>
      <c r="AE85" s="11">
        <f t="shared" si="23"/>
        <v>0.62855778509535509</v>
      </c>
      <c r="AF85" s="11">
        <v>0.50082000000000004</v>
      </c>
      <c r="AG85" s="11">
        <v>0.70023999999999997</v>
      </c>
      <c r="AH85" s="11">
        <v>2.0103800000000001</v>
      </c>
      <c r="AI85" s="11">
        <v>1.2636400000000001</v>
      </c>
    </row>
    <row r="86" spans="1:35" ht="15" customHeight="1" x14ac:dyDescent="0.3">
      <c r="A86" s="46">
        <v>1910</v>
      </c>
      <c r="B86" s="17">
        <v>1913</v>
      </c>
      <c r="C86" s="127"/>
      <c r="D86" s="37" t="s">
        <v>317</v>
      </c>
      <c r="E86" s="47" t="s">
        <v>137</v>
      </c>
      <c r="F86" s="40">
        <v>0.17719432354149442</v>
      </c>
      <c r="G86" s="40">
        <v>4.799717113097559E-2</v>
      </c>
      <c r="H86" s="40">
        <v>0.19695480569725901</v>
      </c>
      <c r="I86" s="40">
        <v>4.7971170496560113E-2</v>
      </c>
      <c r="J86" s="40">
        <v>0.13798536684295096</v>
      </c>
      <c r="K86" s="40">
        <f t="shared" si="12"/>
        <v>0.12162056754184802</v>
      </c>
      <c r="L86" s="40">
        <f t="shared" si="13"/>
        <v>7.0491372937999855E-2</v>
      </c>
      <c r="M86" s="40"/>
      <c r="N86" s="40">
        <v>0.99466040153780422</v>
      </c>
      <c r="O86" s="40">
        <v>1.9043143955574537</v>
      </c>
      <c r="P86" s="40">
        <v>1.2859888936351984</v>
      </c>
      <c r="Q86" s="40">
        <v>0.42556599743699269</v>
      </c>
      <c r="R86" s="40">
        <v>0.66317812900469875</v>
      </c>
      <c r="S86" s="40">
        <f t="shared" si="14"/>
        <v>1.0547415634344295</v>
      </c>
      <c r="T86" s="40">
        <f t="shared" si="15"/>
        <v>0.5762037154626759</v>
      </c>
      <c r="U86" s="40"/>
      <c r="V86" s="40">
        <f t="shared" si="16"/>
        <v>0.41047518522541443</v>
      </c>
      <c r="W86" s="40">
        <f t="shared" si="17"/>
        <v>-0.93312099589258146</v>
      </c>
      <c r="X86" s="40">
        <f t="shared" si="18"/>
        <v>-3.2148895115345288</v>
      </c>
      <c r="Y86" s="40">
        <f t="shared" si="19"/>
        <v>3.2148895115345288</v>
      </c>
      <c r="Z86" s="40">
        <f t="shared" si="20"/>
        <v>1.2333427550346998E-2</v>
      </c>
      <c r="AA86" s="40">
        <v>3.3113596840374598E-2</v>
      </c>
      <c r="AB86" s="49">
        <f t="shared" si="21"/>
        <v>8.6723946841598725</v>
      </c>
      <c r="AC86" s="40">
        <v>1.2333427550346998E-2</v>
      </c>
      <c r="AD86" s="11">
        <f t="shared" si="22"/>
        <v>1.5698285602004227</v>
      </c>
      <c r="AE86" s="11">
        <f t="shared" si="23"/>
        <v>0.57041950740126512</v>
      </c>
      <c r="AF86" s="11">
        <v>0.81427999999999989</v>
      </c>
      <c r="AG86" s="11">
        <v>1.2782800000000001</v>
      </c>
      <c r="AH86" s="11">
        <v>0.97686000000000006</v>
      </c>
      <c r="AI86" s="11">
        <v>0.55721999999999994</v>
      </c>
    </row>
    <row r="87" spans="1:35" ht="15" customHeight="1" x14ac:dyDescent="0.3">
      <c r="A87" s="46">
        <v>1924</v>
      </c>
      <c r="B87" s="17">
        <v>1927</v>
      </c>
      <c r="C87" s="127"/>
      <c r="D87" s="37" t="s">
        <v>319</v>
      </c>
      <c r="E87" s="47" t="s">
        <v>137</v>
      </c>
      <c r="F87" s="40">
        <v>0.93776666468218517</v>
      </c>
      <c r="G87" s="40">
        <v>2.2382965212041825</v>
      </c>
      <c r="H87" s="40">
        <v>1.7074477585283085</v>
      </c>
      <c r="I87" s="40">
        <v>1.5965152507392191</v>
      </c>
      <c r="J87" s="40">
        <v>2.3515111825524393</v>
      </c>
      <c r="K87" s="40">
        <f t="shared" si="12"/>
        <v>1.7663074755412669</v>
      </c>
      <c r="L87" s="40">
        <f t="shared" si="13"/>
        <v>0.566570997112125</v>
      </c>
      <c r="M87" s="40"/>
      <c r="N87" s="40">
        <v>0.42935655261543287</v>
      </c>
      <c r="O87" s="40">
        <v>0.49717373993185648</v>
      </c>
      <c r="P87" s="40">
        <v>0.54390820202864121</v>
      </c>
      <c r="Q87" s="40">
        <v>0.67588736733548305</v>
      </c>
      <c r="R87" s="40">
        <v>0.54129733822435155</v>
      </c>
      <c r="S87" s="40">
        <f t="shared" si="14"/>
        <v>0.53752464002715306</v>
      </c>
      <c r="T87" s="40">
        <f t="shared" si="15"/>
        <v>9.0177266670324191E-2</v>
      </c>
      <c r="U87" s="40"/>
      <c r="V87" s="40">
        <f t="shared" si="16"/>
        <v>0.40566897477670033</v>
      </c>
      <c r="W87" s="40">
        <f t="shared" si="17"/>
        <v>1.2287828355141137</v>
      </c>
      <c r="X87" s="40">
        <f t="shared" si="18"/>
        <v>4.2836930089412792</v>
      </c>
      <c r="Y87" s="40">
        <f t="shared" si="19"/>
        <v>4.2836930089412792</v>
      </c>
      <c r="Z87" s="40">
        <f t="shared" si="20"/>
        <v>2.6740996645984384E-3</v>
      </c>
      <c r="AA87" s="40">
        <v>1.4107282560338601E-2</v>
      </c>
      <c r="AB87" s="48">
        <f t="shared" si="21"/>
        <v>0.30432110347176911</v>
      </c>
      <c r="AC87" s="40">
        <v>2.6740996645984384E-3</v>
      </c>
      <c r="AD87" s="11">
        <f t="shared" si="22"/>
        <v>1.4905270794386003</v>
      </c>
      <c r="AE87" s="11">
        <f t="shared" si="23"/>
        <v>0.63980864277012361</v>
      </c>
      <c r="AF87" s="11">
        <v>0.71677999999999997</v>
      </c>
      <c r="AG87" s="11">
        <v>1.0683799999999999</v>
      </c>
      <c r="AH87" s="11">
        <v>2.0192600000000001</v>
      </c>
      <c r="AI87" s="11">
        <v>1.2919399999999999</v>
      </c>
    </row>
    <row r="88" spans="1:35" ht="15" customHeight="1" x14ac:dyDescent="0.3">
      <c r="A88" s="46">
        <v>1925</v>
      </c>
      <c r="B88" s="17">
        <v>1928</v>
      </c>
      <c r="C88" s="127"/>
      <c r="D88" s="37" t="s">
        <v>320</v>
      </c>
      <c r="E88" s="47" t="s">
        <v>137</v>
      </c>
      <c r="F88" s="40">
        <v>1.861520823004462</v>
      </c>
      <c r="G88" s="40">
        <v>1.6491075855230539</v>
      </c>
      <c r="H88" s="40">
        <v>1.7979982647496282</v>
      </c>
      <c r="I88" s="40">
        <v>1.4270884977689637</v>
      </c>
      <c r="J88" s="40">
        <v>2.4707176499752106</v>
      </c>
      <c r="K88" s="40">
        <f t="shared" si="12"/>
        <v>1.8412865642042635</v>
      </c>
      <c r="L88" s="40">
        <f t="shared" si="13"/>
        <v>0.38953805716494377</v>
      </c>
      <c r="M88" s="40"/>
      <c r="N88" s="40">
        <v>0.88773129307070386</v>
      </c>
      <c r="O88" s="40">
        <v>0.8411561488234125</v>
      </c>
      <c r="P88" s="40">
        <v>0.93150288494582822</v>
      </c>
      <c r="Q88" s="40">
        <v>1.0948324199178829</v>
      </c>
      <c r="R88" s="40">
        <v>0.87642664640873991</v>
      </c>
      <c r="S88" s="40">
        <f t="shared" si="14"/>
        <v>0.9263298786333134</v>
      </c>
      <c r="T88" s="40">
        <f t="shared" si="15"/>
        <v>9.9567331561726591E-2</v>
      </c>
      <c r="U88" s="40"/>
      <c r="V88" s="40">
        <f t="shared" si="16"/>
        <v>0.28430050254454509</v>
      </c>
      <c r="W88" s="40">
        <f t="shared" si="17"/>
        <v>0.91495668557095011</v>
      </c>
      <c r="X88" s="40">
        <f t="shared" si="18"/>
        <v>4.5513255943528756</v>
      </c>
      <c r="Y88" s="40">
        <f t="shared" si="19"/>
        <v>4.5513255943528756</v>
      </c>
      <c r="Z88" s="40">
        <f t="shared" si="20"/>
        <v>1.8711123520689927E-3</v>
      </c>
      <c r="AA88" s="40">
        <v>1.0901219446461901E-2</v>
      </c>
      <c r="AB88" s="48">
        <f t="shared" si="21"/>
        <v>0.50308838213547669</v>
      </c>
      <c r="AC88" s="40">
        <v>1.8711123520689927E-3</v>
      </c>
      <c r="AD88" s="11">
        <f t="shared" si="22"/>
        <v>1.6051799203661663</v>
      </c>
      <c r="AE88" s="11">
        <f t="shared" si="23"/>
        <v>0.60098580730119244</v>
      </c>
      <c r="AF88" s="11">
        <v>0.53746000000000005</v>
      </c>
      <c r="AG88" s="11">
        <v>0.86271999999999982</v>
      </c>
      <c r="AH88" s="11">
        <v>2.1870400000000001</v>
      </c>
      <c r="AI88" s="11">
        <v>1.3143799999999999</v>
      </c>
    </row>
    <row r="89" spans="1:35" ht="15" customHeight="1" x14ac:dyDescent="0.3">
      <c r="A89" s="46">
        <v>1927</v>
      </c>
      <c r="B89" s="17">
        <v>1930</v>
      </c>
      <c r="C89" s="127"/>
      <c r="D89" s="37" t="s">
        <v>321</v>
      </c>
      <c r="E89" s="47" t="s">
        <v>137</v>
      </c>
      <c r="F89" s="40">
        <v>1.5009295009295009</v>
      </c>
      <c r="G89" s="40">
        <v>1.9355069355069352</v>
      </c>
      <c r="H89" s="40">
        <v>1.7155727155727154</v>
      </c>
      <c r="I89" s="40">
        <v>1.765908765908766</v>
      </c>
      <c r="J89" s="40">
        <v>2.5352495352495352</v>
      </c>
      <c r="K89" s="40">
        <f t="shared" si="12"/>
        <v>1.8906334906334905</v>
      </c>
      <c r="L89" s="40">
        <f t="shared" si="13"/>
        <v>0.39230574892072084</v>
      </c>
      <c r="M89" s="40"/>
      <c r="N89" s="40">
        <v>0.711721964457673</v>
      </c>
      <c r="O89" s="40">
        <v>0.63293355510811511</v>
      </c>
      <c r="P89" s="40">
        <v>0.67976888733257457</v>
      </c>
      <c r="Q89" s="40">
        <v>0.93775715661384906</v>
      </c>
      <c r="R89" s="40">
        <v>0.54311476844961915</v>
      </c>
      <c r="S89" s="40">
        <f t="shared" si="14"/>
        <v>0.70105926639236615</v>
      </c>
      <c r="T89" s="40">
        <f t="shared" si="15"/>
        <v>0.14678252754859294</v>
      </c>
      <c r="U89" s="40"/>
      <c r="V89" s="40">
        <f t="shared" si="16"/>
        <v>0.29618314522420169</v>
      </c>
      <c r="W89" s="40">
        <f t="shared" si="17"/>
        <v>1.1895742242411242</v>
      </c>
      <c r="X89" s="40">
        <f t="shared" si="18"/>
        <v>5.6799721000254477</v>
      </c>
      <c r="Y89" s="40">
        <f t="shared" si="19"/>
        <v>5.6799721000254477</v>
      </c>
      <c r="Z89" s="40">
        <f t="shared" si="20"/>
        <v>4.6500690643866465E-4</v>
      </c>
      <c r="AA89" s="40">
        <v>4.5764868301379803E-3</v>
      </c>
      <c r="AB89" s="48">
        <f t="shared" si="21"/>
        <v>0.37080654175731537</v>
      </c>
      <c r="AC89" s="40">
        <v>4.6500690643866465E-4</v>
      </c>
      <c r="AD89" s="11">
        <f t="shared" si="22"/>
        <v>0.20443946316119413</v>
      </c>
      <c r="AE89" s="11">
        <f t="shared" si="23"/>
        <v>1.2875748738965951</v>
      </c>
      <c r="AF89" s="11">
        <v>2.1056599999999999</v>
      </c>
      <c r="AG89" s="11">
        <v>0.43048000000000003</v>
      </c>
      <c r="AH89" s="11">
        <v>1.0150400000000002</v>
      </c>
      <c r="AI89" s="11">
        <v>1.30694</v>
      </c>
    </row>
    <row r="90" spans="1:35" ht="15" customHeight="1" x14ac:dyDescent="0.3">
      <c r="A90" s="46">
        <v>1930</v>
      </c>
      <c r="B90" s="17">
        <v>1933</v>
      </c>
      <c r="C90" s="127"/>
      <c r="D90" s="37" t="s">
        <v>322</v>
      </c>
      <c r="E90" s="47" t="s">
        <v>137</v>
      </c>
      <c r="F90" s="40">
        <v>2.0699183085055259</v>
      </c>
      <c r="G90" s="40">
        <v>2.3429669801606368</v>
      </c>
      <c r="H90" s="40">
        <v>3.2822475458227496</v>
      </c>
      <c r="I90" s="40">
        <v>2.1958879659504356</v>
      </c>
      <c r="J90" s="40">
        <v>4.5671723759181706</v>
      </c>
      <c r="K90" s="40">
        <f t="shared" si="12"/>
        <v>2.8916386352715038</v>
      </c>
      <c r="L90" s="40">
        <f t="shared" si="13"/>
        <v>1.0512281521452231</v>
      </c>
      <c r="M90" s="40"/>
      <c r="N90" s="40">
        <v>0.82655239627486776</v>
      </c>
      <c r="O90" s="40">
        <v>0.54097954890009592</v>
      </c>
      <c r="P90" s="40">
        <v>0.75925868630302285</v>
      </c>
      <c r="Q90" s="40">
        <v>0.69513628909996605</v>
      </c>
      <c r="R90" s="40">
        <v>0.39270133968627213</v>
      </c>
      <c r="S90" s="40">
        <f t="shared" si="14"/>
        <v>0.64292565205284491</v>
      </c>
      <c r="T90" s="40">
        <f t="shared" si="15"/>
        <v>0.17534488951752664</v>
      </c>
      <c r="U90" s="40"/>
      <c r="V90" s="40">
        <f t="shared" si="16"/>
        <v>0.75360017852392192</v>
      </c>
      <c r="W90" s="40">
        <f t="shared" si="17"/>
        <v>2.2487129832186588</v>
      </c>
      <c r="X90" s="40">
        <f t="shared" si="18"/>
        <v>4.2199570665989956</v>
      </c>
      <c r="Y90" s="40">
        <f t="shared" si="19"/>
        <v>4.2199570665989956</v>
      </c>
      <c r="Z90" s="40">
        <f t="shared" si="20"/>
        <v>2.9159936231719047E-3</v>
      </c>
      <c r="AA90" s="40">
        <v>1.4961386193648301E-2</v>
      </c>
      <c r="AB90" s="48">
        <f t="shared" si="21"/>
        <v>0.22233955661353888</v>
      </c>
      <c r="AC90" s="40">
        <v>2.9159936231719047E-3</v>
      </c>
      <c r="AD90" s="11">
        <f t="shared" si="22"/>
        <v>4.9598749182341771E-2</v>
      </c>
      <c r="AE90" s="11">
        <f t="shared" si="23"/>
        <v>0.71292159577145742</v>
      </c>
      <c r="AF90" s="11">
        <v>6.2679</v>
      </c>
      <c r="AG90" s="11">
        <v>0.31087999999999999</v>
      </c>
      <c r="AH90" s="11">
        <v>1.27136</v>
      </c>
      <c r="AI90" s="11">
        <v>0.90638000000000007</v>
      </c>
    </row>
    <row r="91" spans="1:35" ht="15" customHeight="1" x14ac:dyDescent="0.3">
      <c r="A91" s="46">
        <v>1931</v>
      </c>
      <c r="B91" s="17">
        <v>1934</v>
      </c>
      <c r="C91" s="127"/>
      <c r="D91" s="37" t="s">
        <v>323</v>
      </c>
      <c r="E91" s="47" t="s">
        <v>137</v>
      </c>
      <c r="F91" s="40">
        <v>1.7876895931593773</v>
      </c>
      <c r="G91" s="40">
        <v>1.2042346713718572</v>
      </c>
      <c r="H91" s="40">
        <v>2.2612059312544539</v>
      </c>
      <c r="I91" s="40">
        <v>0.99233144447083577</v>
      </c>
      <c r="J91" s="40">
        <v>2.6529469648128674</v>
      </c>
      <c r="K91" s="40">
        <f t="shared" si="12"/>
        <v>1.7796817210138784</v>
      </c>
      <c r="L91" s="40">
        <f t="shared" si="13"/>
        <v>0.69742054063626646</v>
      </c>
      <c r="M91" s="40"/>
      <c r="N91" s="40">
        <v>1.2178191237325078</v>
      </c>
      <c r="O91" s="40">
        <v>0.75702056417222097</v>
      </c>
      <c r="P91" s="40">
        <v>0.94734182013456736</v>
      </c>
      <c r="Q91" s="40">
        <v>1.0475566225479356</v>
      </c>
      <c r="R91" s="40">
        <v>0.60255235808825847</v>
      </c>
      <c r="S91" s="40">
        <f t="shared" si="14"/>
        <v>0.91445809773509801</v>
      </c>
      <c r="T91" s="40">
        <f t="shared" si="15"/>
        <v>0.24129662036558047</v>
      </c>
      <c r="U91" s="40"/>
      <c r="V91" s="40">
        <f t="shared" si="16"/>
        <v>0.52183305256625578</v>
      </c>
      <c r="W91" s="40">
        <f t="shared" si="17"/>
        <v>0.86522362327878044</v>
      </c>
      <c r="X91" s="40">
        <f t="shared" si="18"/>
        <v>2.3448322725227952</v>
      </c>
      <c r="Y91" s="40">
        <f t="shared" si="19"/>
        <v>2.3448322725227952</v>
      </c>
      <c r="Z91" s="40">
        <f t="shared" si="20"/>
        <v>4.7059357746501704E-2</v>
      </c>
      <c r="AA91" s="40">
        <v>7.11104617053432E-2</v>
      </c>
      <c r="AB91" s="48">
        <f t="shared" si="21"/>
        <v>0.51383238190148661</v>
      </c>
      <c r="AC91" s="40">
        <v>4.7059357746501704E-2</v>
      </c>
      <c r="AD91" s="11">
        <f t="shared" si="22"/>
        <v>1.966767773520647</v>
      </c>
      <c r="AE91" s="11">
        <f t="shared" si="23"/>
        <v>0.72947929769856312</v>
      </c>
      <c r="AF91" s="11">
        <v>0.75168000000000001</v>
      </c>
      <c r="AG91" s="11">
        <v>1.47838</v>
      </c>
      <c r="AH91" s="11">
        <v>1.12886</v>
      </c>
      <c r="AI91" s="11">
        <v>0.82347999999999999</v>
      </c>
    </row>
    <row r="92" spans="1:35" ht="15" customHeight="1" thickBot="1" x14ac:dyDescent="0.35">
      <c r="A92" s="46">
        <v>1933</v>
      </c>
      <c r="B92" s="17">
        <v>1936</v>
      </c>
      <c r="C92" s="128"/>
      <c r="D92" s="79" t="s">
        <v>324</v>
      </c>
      <c r="E92" s="47" t="s">
        <v>137</v>
      </c>
      <c r="F92" s="40">
        <v>1.5915721231766613</v>
      </c>
      <c r="G92" s="40">
        <v>1.4698541329011345</v>
      </c>
      <c r="H92" s="40">
        <v>2.8962722852512153</v>
      </c>
      <c r="I92" s="40">
        <v>1.5048622366288493</v>
      </c>
      <c r="J92" s="40">
        <v>4.3581847649918961</v>
      </c>
      <c r="K92" s="40">
        <f t="shared" si="12"/>
        <v>2.3641491085899511</v>
      </c>
      <c r="L92" s="40">
        <f t="shared" si="13"/>
        <v>1.264352196225369</v>
      </c>
      <c r="M92" s="40"/>
      <c r="N92" s="40">
        <v>0.85204724409448818</v>
      </c>
      <c r="O92" s="40">
        <v>0.74921259842519683</v>
      </c>
      <c r="P92" s="40">
        <v>1.216535433070866</v>
      </c>
      <c r="Q92" s="40">
        <v>0.79787401574803152</v>
      </c>
      <c r="R92" s="40">
        <v>0.30244094488188977</v>
      </c>
      <c r="S92" s="40">
        <f t="shared" si="14"/>
        <v>0.78362204724409446</v>
      </c>
      <c r="T92" s="40">
        <f t="shared" si="15"/>
        <v>0.32596717213424242</v>
      </c>
      <c r="U92" s="40"/>
      <c r="V92" s="40">
        <f t="shared" si="16"/>
        <v>0.92326623284107734</v>
      </c>
      <c r="W92" s="40">
        <f t="shared" si="17"/>
        <v>1.5805270613458566</v>
      </c>
      <c r="X92" s="40">
        <f t="shared" si="18"/>
        <v>2.4209731996531825</v>
      </c>
      <c r="Y92" s="40">
        <f t="shared" si="19"/>
        <v>2.4209731996531825</v>
      </c>
      <c r="Z92" s="40">
        <f t="shared" si="20"/>
        <v>4.1786593072908787E-2</v>
      </c>
      <c r="AA92" s="40">
        <v>6.7194841419057794E-2</v>
      </c>
      <c r="AB92" s="48">
        <f t="shared" si="21"/>
        <v>0.33146050069213689</v>
      </c>
      <c r="AC92" s="40">
        <v>4.1786593072908787E-2</v>
      </c>
      <c r="AD92" s="11">
        <f t="shared" si="22"/>
        <v>1.8734086512050061</v>
      </c>
      <c r="AE92" s="11">
        <f t="shared" si="23"/>
        <v>0.70611510150248624</v>
      </c>
      <c r="AF92" s="11">
        <v>0.83733999999999997</v>
      </c>
      <c r="AG92" s="11">
        <v>1.5686799999999999</v>
      </c>
      <c r="AH92" s="11">
        <v>1.1221400000000001</v>
      </c>
      <c r="AI92" s="11">
        <v>0.79236000000000006</v>
      </c>
    </row>
    <row r="93" spans="1:35" ht="15" customHeight="1" x14ac:dyDescent="0.5">
      <c r="AD93" s="11">
        <f t="shared" si="22"/>
        <v>0.12162056754184802</v>
      </c>
      <c r="AE93" s="11">
        <f t="shared" si="23"/>
        <v>1.0547415634344295</v>
      </c>
      <c r="AF93" s="11">
        <v>3.84606</v>
      </c>
      <c r="AG93" s="11">
        <v>0.46776000000000001</v>
      </c>
      <c r="AH93" s="11">
        <v>0.93640000000000012</v>
      </c>
      <c r="AI93" s="11">
        <v>0.98765999999999998</v>
      </c>
    </row>
    <row r="94" spans="1:35" ht="15" customHeight="1" x14ac:dyDescent="0.5">
      <c r="AD94" s="11">
        <f t="shared" si="22"/>
        <v>1.7663074755412667</v>
      </c>
      <c r="AE94" s="11">
        <f t="shared" si="23"/>
        <v>0.53752464002715306</v>
      </c>
      <c r="AF94" s="11">
        <v>1.0078200000000002</v>
      </c>
      <c r="AG94" s="11">
        <v>1.7801199999999997</v>
      </c>
      <c r="AH94" s="11">
        <v>1.53206</v>
      </c>
      <c r="AI94" s="11">
        <v>0.82352000000000003</v>
      </c>
    </row>
    <row r="95" spans="1:35" ht="15" customHeight="1" x14ac:dyDescent="0.5">
      <c r="AD95" s="11">
        <f t="shared" si="22"/>
        <v>1.8412865642042637</v>
      </c>
      <c r="AE95" s="11">
        <f t="shared" si="23"/>
        <v>0.92632987863331351</v>
      </c>
      <c r="AF95" s="11">
        <v>0.64544000000000001</v>
      </c>
      <c r="AG95" s="11">
        <v>1.1884399999999999</v>
      </c>
      <c r="AH95" s="11">
        <v>1.1057399999999999</v>
      </c>
      <c r="AI95" s="11">
        <v>1.0242800000000001</v>
      </c>
    </row>
    <row r="96" spans="1:35" ht="15" customHeight="1" x14ac:dyDescent="0.5">
      <c r="AD96" s="11">
        <f t="shared" si="22"/>
        <v>1.8906334906334905</v>
      </c>
      <c r="AE96" s="11">
        <f t="shared" si="23"/>
        <v>0.70105926639236626</v>
      </c>
      <c r="AF96" s="11">
        <v>0.69930000000000003</v>
      </c>
      <c r="AG96" s="11">
        <v>1.32212</v>
      </c>
      <c r="AH96" s="11">
        <v>1.1423000000000001</v>
      </c>
      <c r="AI96" s="11">
        <v>0.80082000000000009</v>
      </c>
    </row>
    <row r="97" spans="30:35" ht="15" customHeight="1" x14ac:dyDescent="0.5">
      <c r="AD97" s="11">
        <f t="shared" si="22"/>
        <v>2.8916386352715042</v>
      </c>
      <c r="AE97" s="11">
        <f t="shared" si="23"/>
        <v>0.64292565205284491</v>
      </c>
      <c r="AF97" s="11">
        <v>0.58268000000000009</v>
      </c>
      <c r="AG97" s="11">
        <v>1.6849000000000003</v>
      </c>
      <c r="AH97" s="11">
        <v>1.29284</v>
      </c>
      <c r="AI97" s="11">
        <v>0.83119999999999994</v>
      </c>
    </row>
    <row r="98" spans="30:35" ht="15" customHeight="1" x14ac:dyDescent="0.5">
      <c r="AD98" s="11">
        <f t="shared" si="22"/>
        <v>1.7796817210138782</v>
      </c>
      <c r="AE98" s="11">
        <f t="shared" si="23"/>
        <v>0.91445809773509812</v>
      </c>
      <c r="AF98" s="11">
        <v>0.58941999999999994</v>
      </c>
      <c r="AG98" s="11">
        <v>1.04898</v>
      </c>
      <c r="AH98" s="11">
        <v>1.2662800000000001</v>
      </c>
      <c r="AI98" s="11">
        <v>1.1579600000000001</v>
      </c>
    </row>
    <row r="99" spans="30:35" ht="15" customHeight="1" x14ac:dyDescent="0.5">
      <c r="AD99" s="11">
        <f t="shared" si="22"/>
        <v>2.3641491085899515</v>
      </c>
      <c r="AE99" s="11">
        <f t="shared" si="23"/>
        <v>0.78362204724409446</v>
      </c>
      <c r="AF99" s="11">
        <v>0.61699999999999999</v>
      </c>
      <c r="AG99" s="11">
        <v>1.45868</v>
      </c>
      <c r="AH99" s="11">
        <v>1.27</v>
      </c>
      <c r="AI99" s="11">
        <v>0.99519999999999997</v>
      </c>
    </row>
  </sheetData>
  <mergeCells count="9">
    <mergeCell ref="C61:C81"/>
    <mergeCell ref="C82:C92"/>
    <mergeCell ref="C1:C3"/>
    <mergeCell ref="F1:J2"/>
    <mergeCell ref="N1:R2"/>
    <mergeCell ref="C4:C28"/>
    <mergeCell ref="C29:C36"/>
    <mergeCell ref="C37:C55"/>
    <mergeCell ref="C56:C60"/>
  </mergeCells>
  <conditionalFormatting sqref="Z4:Z1048576">
    <cfRule type="cellIs" dxfId="16" priority="6" operator="greaterThan">
      <formula>1.859548</formula>
    </cfRule>
  </conditionalFormatting>
  <conditionalFormatting sqref="Z4:Z92">
    <cfRule type="cellIs" dxfId="15" priority="5" operator="lessThan">
      <formula>0.05</formula>
    </cfRule>
  </conditionalFormatting>
  <conditionalFormatting sqref="AC4:AC1048576">
    <cfRule type="cellIs" dxfId="14" priority="2" operator="greaterThan">
      <formula>1.859548</formula>
    </cfRule>
  </conditionalFormatting>
  <conditionalFormatting sqref="AC4:AC92">
    <cfRule type="cellIs" dxfId="13" priority="1" operator="lessThan">
      <formula>0.05</formula>
    </cfRule>
  </conditionalFormatting>
  <conditionalFormatting sqref="AE10:AE99">
    <cfRule type="expression" dxfId="12" priority="15">
      <formula>AND($Z3&lt;0.05,$AE10&gt;1)</formula>
    </cfRule>
  </conditionalFormatting>
  <conditionalFormatting sqref="AE10:AE1048576">
    <cfRule type="expression" dxfId="11" priority="16">
      <formula>AND($Z3&lt;0.05,$AE10&lt;1)</formula>
    </cfRule>
  </conditionalFormatting>
  <conditionalFormatting sqref="AD10:AD1048576">
    <cfRule type="expression" dxfId="10" priority="17">
      <formula>AND($Z3&lt;0.05,$AD10&gt;1)</formula>
    </cfRule>
  </conditionalFormatting>
  <conditionalFormatting sqref="AD10:AD99">
    <cfRule type="expression" dxfId="9" priority="18">
      <formula>AND($Z3&lt;0.05,$AD10&lt;1)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0"/>
  <sheetViews>
    <sheetView showRuler="0" topLeftCell="AB1" zoomScale="115" zoomScaleNormal="115" workbookViewId="0">
      <selection activeCell="AB8" sqref="AB8"/>
    </sheetView>
  </sheetViews>
  <sheetFormatPr defaultColWidth="12.21875" defaultRowHeight="33.6" x14ac:dyDescent="0.3"/>
  <cols>
    <col min="1" max="1" width="5.109375" style="11" hidden="1" customWidth="1"/>
    <col min="2" max="2" width="17.21875" style="13" customWidth="1"/>
    <col min="3" max="3" width="32.77734375" style="21" customWidth="1"/>
    <col min="4" max="4" width="42.21875" style="13" customWidth="1"/>
    <col min="5" max="5" width="17.21875" style="13" hidden="1" customWidth="1"/>
    <col min="6" max="6" width="44.88671875" style="11" hidden="1" customWidth="1"/>
    <col min="7" max="7" width="22.109375" style="11" hidden="1" customWidth="1"/>
    <col min="8" max="11" width="12.21875" style="11" hidden="1" customWidth="1"/>
    <col min="12" max="12" width="21.6640625" style="11" hidden="1" customWidth="1"/>
    <col min="13" max="19" width="12.21875" style="11" hidden="1" customWidth="1"/>
    <col min="20" max="20" width="20.109375" style="11" hidden="1" customWidth="1"/>
    <col min="21" max="21" width="12.21875" style="11" hidden="1" customWidth="1"/>
    <col min="22" max="22" width="27.6640625" style="11" hidden="1" customWidth="1"/>
    <col min="23" max="24" width="12.21875" style="11" hidden="1" customWidth="1"/>
    <col min="25" max="25" width="16.21875" style="11" hidden="1" customWidth="1"/>
    <col min="26" max="26" width="17.77734375" style="11" hidden="1" customWidth="1"/>
    <col min="27" max="27" width="4.44140625" style="11" hidden="1" customWidth="1"/>
    <col min="28" max="28" width="55" style="25" customWidth="1"/>
    <col min="29" max="29" width="22.21875" style="11" hidden="1" customWidth="1"/>
    <col min="30" max="30" width="21.109375" style="11" hidden="1" customWidth="1"/>
    <col min="31" max="31" width="19.5546875" style="11" hidden="1" customWidth="1"/>
    <col min="32" max="32" width="19" style="11" hidden="1" customWidth="1"/>
    <col min="33" max="33" width="23.21875" style="11" hidden="1" customWidth="1"/>
    <col min="34" max="34" width="19" style="11" hidden="1" customWidth="1"/>
    <col min="35" max="35" width="17.77734375" style="11" customWidth="1"/>
    <col min="36" max="16384" width="12.21875" style="11"/>
  </cols>
  <sheetData>
    <row r="1" spans="1:35" ht="24.6" x14ac:dyDescent="0.4">
      <c r="C1" s="134" t="s">
        <v>422</v>
      </c>
      <c r="D1" s="58"/>
      <c r="E1" s="59"/>
      <c r="F1" s="145" t="s">
        <v>428</v>
      </c>
      <c r="G1" s="145"/>
      <c r="H1" s="145"/>
      <c r="I1" s="145"/>
      <c r="J1" s="145"/>
      <c r="K1" s="60"/>
      <c r="L1" s="60"/>
      <c r="M1" s="61"/>
      <c r="N1" s="145" t="s">
        <v>427</v>
      </c>
      <c r="O1" s="145"/>
      <c r="P1" s="145"/>
      <c r="Q1" s="145"/>
      <c r="R1" s="145"/>
      <c r="S1" s="60"/>
      <c r="T1" s="61"/>
      <c r="U1" s="61"/>
      <c r="V1" s="61"/>
      <c r="W1" s="61"/>
      <c r="X1" s="61"/>
      <c r="Y1" s="61"/>
      <c r="Z1" s="61"/>
      <c r="AA1" s="61"/>
      <c r="AB1" s="73" t="s">
        <v>426</v>
      </c>
      <c r="AC1" s="61"/>
      <c r="AD1" s="61"/>
      <c r="AE1" s="61"/>
      <c r="AF1" s="61"/>
      <c r="AG1" s="61"/>
      <c r="AH1" s="61"/>
      <c r="AI1" s="61"/>
    </row>
    <row r="2" spans="1:35" ht="24.6" x14ac:dyDescent="0.3">
      <c r="C2" s="134"/>
      <c r="D2" s="58"/>
      <c r="E2" s="59"/>
      <c r="F2" s="145"/>
      <c r="G2" s="145"/>
      <c r="H2" s="145"/>
      <c r="I2" s="145"/>
      <c r="J2" s="145"/>
      <c r="K2" s="60"/>
      <c r="L2" s="60"/>
      <c r="M2" s="61"/>
      <c r="N2" s="145"/>
      <c r="O2" s="145"/>
      <c r="P2" s="145"/>
      <c r="Q2" s="145"/>
      <c r="R2" s="145"/>
      <c r="S2" s="60"/>
      <c r="T2" s="61"/>
      <c r="U2" s="61"/>
      <c r="V2" s="61"/>
      <c r="W2" s="61"/>
      <c r="X2" s="61"/>
      <c r="Y2" s="61"/>
      <c r="Z2" s="61"/>
      <c r="AA2" s="61"/>
      <c r="AB2" s="74" t="s">
        <v>425</v>
      </c>
      <c r="AC2" s="61"/>
      <c r="AD2" s="61"/>
      <c r="AE2" s="61"/>
      <c r="AF2" s="61"/>
      <c r="AG2" s="61"/>
      <c r="AH2" s="61"/>
      <c r="AI2" s="61"/>
    </row>
    <row r="3" spans="1:35" ht="25.2" thickBot="1" x14ac:dyDescent="0.35">
      <c r="C3" s="135"/>
      <c r="D3" s="76" t="s">
        <v>423</v>
      </c>
      <c r="E3" s="62"/>
      <c r="F3" s="63" t="s">
        <v>420</v>
      </c>
      <c r="G3" s="63" t="s">
        <v>420</v>
      </c>
      <c r="H3" s="63" t="s">
        <v>420</v>
      </c>
      <c r="I3" s="63" t="s">
        <v>420</v>
      </c>
      <c r="J3" s="63" t="s">
        <v>420</v>
      </c>
      <c r="K3" s="63" t="s">
        <v>419</v>
      </c>
      <c r="L3" s="63" t="s">
        <v>421</v>
      </c>
      <c r="M3" s="63"/>
      <c r="N3" s="64" t="s">
        <v>420</v>
      </c>
      <c r="O3" s="64" t="s">
        <v>420</v>
      </c>
      <c r="P3" s="64" t="s">
        <v>420</v>
      </c>
      <c r="Q3" s="64" t="s">
        <v>420</v>
      </c>
      <c r="R3" s="64" t="s">
        <v>420</v>
      </c>
      <c r="S3" s="64" t="s">
        <v>419</v>
      </c>
      <c r="T3" s="64" t="s">
        <v>418</v>
      </c>
      <c r="U3" s="63"/>
      <c r="V3" s="63" t="s">
        <v>417</v>
      </c>
      <c r="W3" s="63" t="s">
        <v>416</v>
      </c>
      <c r="X3" s="63" t="s">
        <v>415</v>
      </c>
      <c r="Y3" s="63" t="s">
        <v>414</v>
      </c>
      <c r="Z3" s="65" t="s">
        <v>413</v>
      </c>
      <c r="AA3" s="63" t="s">
        <v>412</v>
      </c>
      <c r="AB3" s="75" t="s">
        <v>411</v>
      </c>
      <c r="AC3" s="65" t="s">
        <v>410</v>
      </c>
      <c r="AD3" s="65" t="s">
        <v>409</v>
      </c>
      <c r="AE3" s="63" t="s">
        <v>408</v>
      </c>
      <c r="AF3" s="63" t="s">
        <v>407</v>
      </c>
      <c r="AG3" s="63" t="s">
        <v>406</v>
      </c>
      <c r="AH3" s="63" t="s">
        <v>405</v>
      </c>
      <c r="AI3" s="65" t="s">
        <v>413</v>
      </c>
    </row>
    <row r="4" spans="1:35" ht="16.2" thickTop="1" x14ac:dyDescent="0.3">
      <c r="C4" s="136" t="s">
        <v>8</v>
      </c>
      <c r="D4" s="66" t="s">
        <v>10</v>
      </c>
      <c r="E4" s="142"/>
      <c r="F4" s="40">
        <v>0.67608106613581065</v>
      </c>
      <c r="G4" s="40">
        <v>0.21220415837204157</v>
      </c>
      <c r="H4" s="40">
        <v>1.0053776819287767</v>
      </c>
      <c r="I4" s="40">
        <v>0.47389957973899577</v>
      </c>
      <c r="J4" s="40">
        <v>0.59237447467374471</v>
      </c>
      <c r="K4" s="40">
        <f t="shared" ref="K4:K16" si="0">AVERAGE(F4:J4)</f>
        <v>0.59198739216987384</v>
      </c>
      <c r="L4" s="40">
        <f t="shared" ref="L4:L16" si="1">STDEV(F4:J4)</f>
        <v>0.2898894028847695</v>
      </c>
      <c r="M4" s="40"/>
      <c r="N4" s="40">
        <v>1.2094085367971383</v>
      </c>
      <c r="O4" s="40">
        <v>1.0420935644080158</v>
      </c>
      <c r="P4" s="40">
        <v>0.87017677907824831</v>
      </c>
      <c r="Q4" s="40">
        <v>0.88059597818914326</v>
      </c>
      <c r="R4" s="40">
        <v>0.88736845761122507</v>
      </c>
      <c r="S4" s="40">
        <f t="shared" ref="S4:S16" si="2">AVERAGE(N4:R4)</f>
        <v>0.97792866321675409</v>
      </c>
      <c r="T4" s="40">
        <f t="shared" ref="T4:T16" si="3">STDEV(N4:R4)</f>
        <v>0.14746638376853397</v>
      </c>
      <c r="U4" s="40"/>
      <c r="V4" s="40">
        <f t="shared" ref="V4:V16" si="4">SQRT(((4)*L4^2+4*T4^2)/8)</f>
        <v>0.22998065162819323</v>
      </c>
      <c r="W4" s="40">
        <f t="shared" ref="W4:W16" si="5">K4-S4</f>
        <v>-0.38594127104688025</v>
      </c>
      <c r="X4" s="40">
        <f t="shared" ref="X4:X16" si="6">W4/(V4*SQRT(1/2))</f>
        <v>-2.3732578194290972</v>
      </c>
      <c r="Y4" s="40">
        <f t="shared" ref="Y4:Y16" si="7">ABS(X4)</f>
        <v>2.3732578194290972</v>
      </c>
      <c r="Z4" s="40">
        <f t="shared" ref="Z4:Z16" si="8">TDIST(Y4,8,2)</f>
        <v>4.5016922255639101E-2</v>
      </c>
      <c r="AA4" s="40">
        <v>6.9759746556040003E-2</v>
      </c>
      <c r="AB4" s="49">
        <f t="shared" ref="AB4:AB16" si="9">AD4/AC4</f>
        <v>1.6519417071236082</v>
      </c>
      <c r="AC4" s="67">
        <f t="shared" ref="AC4:AC16" si="10">AF4/AE4</f>
        <v>0.59198739216987384</v>
      </c>
      <c r="AD4" s="67">
        <f t="shared" ref="AD4:AD16" si="11">AH4/AG4</f>
        <v>0.97792866321675431</v>
      </c>
      <c r="AE4" s="67">
        <v>1.44672</v>
      </c>
      <c r="AF4" s="67">
        <v>0.85643999999999987</v>
      </c>
      <c r="AG4" s="67">
        <v>1.1517199999999999</v>
      </c>
      <c r="AH4" s="67">
        <v>1.1263000000000001</v>
      </c>
      <c r="AI4" s="40">
        <v>4.5016922255639101E-2</v>
      </c>
    </row>
    <row r="5" spans="1:35" ht="15.6" x14ac:dyDescent="0.3">
      <c r="C5" s="136"/>
      <c r="D5" s="51" t="s">
        <v>11</v>
      </c>
      <c r="E5" s="142"/>
      <c r="F5" s="40">
        <v>3.9385981366848002</v>
      </c>
      <c r="G5" s="40">
        <v>1.2893140749077723</v>
      </c>
      <c r="H5" s="40">
        <v>2.3951103607828426</v>
      </c>
      <c r="I5" s="40">
        <v>1.5150378290502096</v>
      </c>
      <c r="J5" s="40">
        <v>2.3679109610454576</v>
      </c>
      <c r="K5" s="40">
        <f t="shared" si="0"/>
        <v>2.3011942724942167</v>
      </c>
      <c r="L5" s="40">
        <f t="shared" si="1"/>
        <v>1.0411899743170119</v>
      </c>
      <c r="M5" s="40"/>
      <c r="N5" s="40">
        <v>0.88178379377072436</v>
      </c>
      <c r="O5" s="40">
        <v>1.0795239067650746</v>
      </c>
      <c r="P5" s="40">
        <v>0.48275426159845181</v>
      </c>
      <c r="Q5" s="40">
        <v>0.81376352869103508</v>
      </c>
      <c r="R5" s="40">
        <v>0.44434396180363089</v>
      </c>
      <c r="S5" s="40">
        <f t="shared" si="2"/>
        <v>0.74043389052578334</v>
      </c>
      <c r="T5" s="40">
        <f t="shared" si="3"/>
        <v>0.27129647396749401</v>
      </c>
      <c r="U5" s="40"/>
      <c r="V5" s="40">
        <f t="shared" si="4"/>
        <v>0.7608148064428869</v>
      </c>
      <c r="W5" s="40">
        <f t="shared" si="5"/>
        <v>1.5607603819684335</v>
      </c>
      <c r="X5" s="40">
        <f t="shared" si="6"/>
        <v>2.9011639640849514</v>
      </c>
      <c r="Y5" s="40">
        <f t="shared" si="7"/>
        <v>2.9011639640849514</v>
      </c>
      <c r="Z5" s="40">
        <f t="shared" si="8"/>
        <v>1.9856233994034127E-2</v>
      </c>
      <c r="AA5" s="40">
        <v>4.3582976976674299E-2</v>
      </c>
      <c r="AB5" s="48">
        <f t="shared" si="9"/>
        <v>0.32176070459415951</v>
      </c>
      <c r="AC5" s="67">
        <f t="shared" si="10"/>
        <v>2.3011942724942163</v>
      </c>
      <c r="AD5" s="67">
        <f t="shared" si="11"/>
        <v>0.74043389052578334</v>
      </c>
      <c r="AE5" s="67">
        <v>0.31985999999999998</v>
      </c>
      <c r="AF5" s="67">
        <v>0.73605999999999994</v>
      </c>
      <c r="AG5" s="67">
        <v>2.0567400000000005</v>
      </c>
      <c r="AH5" s="67">
        <v>1.52288</v>
      </c>
      <c r="AI5" s="40">
        <v>1.9856233994034127E-2</v>
      </c>
    </row>
    <row r="6" spans="1:35" ht="15.6" x14ac:dyDescent="0.3">
      <c r="C6" s="136"/>
      <c r="D6" s="51" t="s">
        <v>12</v>
      </c>
      <c r="E6" s="142"/>
      <c r="F6" s="40">
        <v>0.67449543685191848</v>
      </c>
      <c r="G6" s="40">
        <v>0.15913774492165778</v>
      </c>
      <c r="H6" s="40">
        <v>0.68267312158581661</v>
      </c>
      <c r="I6" s="40">
        <v>0.20419678780543654</v>
      </c>
      <c r="J6" s="40">
        <v>0.53948186189526026</v>
      </c>
      <c r="K6" s="40">
        <f t="shared" si="0"/>
        <v>0.45199699061201792</v>
      </c>
      <c r="L6" s="40">
        <f t="shared" si="1"/>
        <v>0.25374303782614716</v>
      </c>
      <c r="M6" s="40"/>
      <c r="N6" s="40">
        <v>1.3477975584065753</v>
      </c>
      <c r="O6" s="40">
        <v>0.9673993749244556</v>
      </c>
      <c r="P6" s="40">
        <v>0.82649836824201817</v>
      </c>
      <c r="Q6" s="40">
        <v>0.62792464558907313</v>
      </c>
      <c r="R6" s="40">
        <v>0.85136325177421301</v>
      </c>
      <c r="S6" s="40">
        <f t="shared" si="2"/>
        <v>0.92419663978726696</v>
      </c>
      <c r="T6" s="40">
        <f t="shared" si="3"/>
        <v>0.26642586388947853</v>
      </c>
      <c r="U6" s="40"/>
      <c r="V6" s="40">
        <f t="shared" si="4"/>
        <v>0.26016174795163149</v>
      </c>
      <c r="W6" s="40">
        <f t="shared" si="5"/>
        <v>-0.47219964917524904</v>
      </c>
      <c r="X6" s="40">
        <f t="shared" si="6"/>
        <v>-2.5668306477384535</v>
      </c>
      <c r="Y6" s="40">
        <f t="shared" si="7"/>
        <v>2.5668306477384535</v>
      </c>
      <c r="Z6" s="40">
        <f t="shared" si="8"/>
        <v>3.3291293140989831E-2</v>
      </c>
      <c r="AA6" s="40">
        <v>5.7692466376108399E-2</v>
      </c>
      <c r="AB6" s="49">
        <f t="shared" si="9"/>
        <v>2.0446964448499449</v>
      </c>
      <c r="AC6" s="67">
        <f t="shared" si="10"/>
        <v>0.45199699061201792</v>
      </c>
      <c r="AD6" s="67">
        <f t="shared" si="11"/>
        <v>0.92419663978726707</v>
      </c>
      <c r="AE6" s="67">
        <v>1.2228399999999999</v>
      </c>
      <c r="AF6" s="67">
        <v>0.55271999999999999</v>
      </c>
      <c r="AG6" s="67">
        <v>1.1582600000000001</v>
      </c>
      <c r="AH6" s="67">
        <v>1.07046</v>
      </c>
      <c r="AI6" s="40">
        <v>3.3291293140989831E-2</v>
      </c>
    </row>
    <row r="7" spans="1:35" ht="15.6" x14ac:dyDescent="0.3">
      <c r="C7" s="136"/>
      <c r="D7" s="51" t="s">
        <v>14</v>
      </c>
      <c r="E7" s="143"/>
      <c r="F7" s="40">
        <v>2.4758826833852315E-2</v>
      </c>
      <c r="G7" s="40">
        <v>5.8371650565338098E-3</v>
      </c>
      <c r="H7" s="40">
        <v>3.8814257940278277E-2</v>
      </c>
      <c r="I7" s="40">
        <v>5.6984601442993423E-3</v>
      </c>
      <c r="J7" s="40">
        <v>4.0611642427983242E-2</v>
      </c>
      <c r="K7" s="40">
        <f t="shared" si="0"/>
        <v>2.3144070480589397E-2</v>
      </c>
      <c r="L7" s="40">
        <f t="shared" si="1"/>
        <v>1.7008502125425751E-2</v>
      </c>
      <c r="M7" s="40"/>
      <c r="N7" s="40">
        <v>1.4845886537947484</v>
      </c>
      <c r="O7" s="40">
        <v>1.4541566426089281</v>
      </c>
      <c r="P7" s="40">
        <v>1.1481915571731127</v>
      </c>
      <c r="Q7" s="40">
        <v>1.0891781300762855</v>
      </c>
      <c r="R7" s="40">
        <v>1.6312997347480105</v>
      </c>
      <c r="S7" s="40">
        <f t="shared" si="2"/>
        <v>1.3614829436802169</v>
      </c>
      <c r="T7" s="40">
        <f t="shared" si="3"/>
        <v>0.23247992286864769</v>
      </c>
      <c r="U7" s="40"/>
      <c r="V7" s="40">
        <f t="shared" si="4"/>
        <v>0.16482749115600073</v>
      </c>
      <c r="W7" s="40">
        <f t="shared" si="5"/>
        <v>-1.3383388731996275</v>
      </c>
      <c r="X7" s="40">
        <f t="shared" si="6"/>
        <v>-11.482896282991403</v>
      </c>
      <c r="Y7" s="40">
        <f t="shared" si="7"/>
        <v>11.482896282991403</v>
      </c>
      <c r="Z7" s="40">
        <f t="shared" si="8"/>
        <v>2.9968793016477983E-6</v>
      </c>
      <c r="AA7" s="40">
        <v>1.00130738844112E-4</v>
      </c>
      <c r="AB7" s="49">
        <f t="shared" si="9"/>
        <v>58.826425750045708</v>
      </c>
      <c r="AC7" s="67">
        <f t="shared" si="10"/>
        <v>2.3144070480589397E-2</v>
      </c>
      <c r="AD7" s="67">
        <f t="shared" si="11"/>
        <v>1.3614829436802169</v>
      </c>
      <c r="AE7" s="67">
        <v>17.302920000000004</v>
      </c>
      <c r="AF7" s="67">
        <v>0.40045999999999998</v>
      </c>
      <c r="AG7" s="67">
        <v>0.97266000000000008</v>
      </c>
      <c r="AH7" s="67">
        <v>1.32426</v>
      </c>
      <c r="AI7" s="40">
        <v>2.9968793016477983E-6</v>
      </c>
    </row>
    <row r="8" spans="1:35" ht="34.200000000000003" customHeight="1" x14ac:dyDescent="0.3">
      <c r="A8" s="20"/>
      <c r="B8" s="16"/>
      <c r="C8" s="136"/>
      <c r="D8" s="51" t="s">
        <v>18</v>
      </c>
      <c r="E8" s="142"/>
      <c r="F8" s="40">
        <v>0.1189457826109543</v>
      </c>
      <c r="G8" s="40">
        <v>6.045126322533724E-2</v>
      </c>
      <c r="H8" s="40">
        <v>0.12412336144348821</v>
      </c>
      <c r="I8" s="40">
        <v>8.3239536615352661E-2</v>
      </c>
      <c r="J8" s="40">
        <v>0.21863582053368891</v>
      </c>
      <c r="K8" s="40">
        <f t="shared" si="0"/>
        <v>0.12107915288576425</v>
      </c>
      <c r="L8" s="40">
        <f t="shared" si="1"/>
        <v>6.0495246592622717E-2</v>
      </c>
      <c r="M8" s="40"/>
      <c r="N8" s="40">
        <v>0.71419025273974635</v>
      </c>
      <c r="O8" s="40">
        <v>0.81880550028214183</v>
      </c>
      <c r="P8" s="40">
        <v>0.77663271064120465</v>
      </c>
      <c r="Q8" s="40">
        <v>0.37123934543078613</v>
      </c>
      <c r="R8" s="40">
        <v>0.63288883609040425</v>
      </c>
      <c r="S8" s="40">
        <f t="shared" si="2"/>
        <v>0.66275132903685674</v>
      </c>
      <c r="T8" s="40">
        <f t="shared" si="3"/>
        <v>0.1773688539328438</v>
      </c>
      <c r="U8" s="40"/>
      <c r="V8" s="40">
        <f t="shared" si="4"/>
        <v>0.13251299031746416</v>
      </c>
      <c r="W8" s="40">
        <f t="shared" si="5"/>
        <v>-0.54167217615109253</v>
      </c>
      <c r="X8" s="40">
        <f t="shared" si="6"/>
        <v>-5.7808682457305105</v>
      </c>
      <c r="Y8" s="40">
        <f t="shared" si="7"/>
        <v>5.7808682457305105</v>
      </c>
      <c r="Z8" s="40">
        <f t="shared" si="8"/>
        <v>4.1410610889230237E-4</v>
      </c>
      <c r="AA8" s="40">
        <v>4.5764868301379803E-3</v>
      </c>
      <c r="AB8" s="49">
        <f t="shared" si="9"/>
        <v>5.4737030549111054</v>
      </c>
      <c r="AC8" s="67">
        <f t="shared" si="10"/>
        <v>0.12107915288576428</v>
      </c>
      <c r="AD8" s="67">
        <f t="shared" si="11"/>
        <v>0.66275132903685674</v>
      </c>
      <c r="AE8" s="67">
        <v>5.7748999999999997</v>
      </c>
      <c r="AF8" s="67">
        <v>0.69922000000000006</v>
      </c>
      <c r="AG8" s="67">
        <v>1.34684</v>
      </c>
      <c r="AH8" s="67">
        <v>0.89262000000000019</v>
      </c>
      <c r="AI8" s="40">
        <v>4.1410610889230237E-4</v>
      </c>
    </row>
    <row r="9" spans="1:35" ht="15.6" x14ac:dyDescent="0.3">
      <c r="A9" s="20"/>
      <c r="B9" s="16"/>
      <c r="C9" s="136"/>
      <c r="D9" s="51" t="s">
        <v>20</v>
      </c>
      <c r="E9" s="142"/>
      <c r="F9" s="40">
        <v>2.3395978816140972</v>
      </c>
      <c r="G9" s="40">
        <v>0.81150114824014619</v>
      </c>
      <c r="H9" s="40">
        <v>2.1565824623892769</v>
      </c>
      <c r="I9" s="40">
        <v>0.84547968317945354</v>
      </c>
      <c r="J9" s="40">
        <v>2.1994657168299199</v>
      </c>
      <c r="K9" s="40">
        <f t="shared" si="0"/>
        <v>1.6705253784505785</v>
      </c>
      <c r="L9" s="40">
        <f t="shared" si="1"/>
        <v>0.77173674466675812</v>
      </c>
      <c r="M9" s="40"/>
      <c r="N9" s="40">
        <v>0.82930562839283928</v>
      </c>
      <c r="O9" s="40">
        <v>0.95438889912547997</v>
      </c>
      <c r="P9" s="40">
        <v>0.71386050203393192</v>
      </c>
      <c r="Q9" s="40">
        <v>0.60741570167108405</v>
      </c>
      <c r="R9" s="40">
        <v>0.50253001289810484</v>
      </c>
      <c r="S9" s="40">
        <f t="shared" si="2"/>
        <v>0.72150014882428803</v>
      </c>
      <c r="T9" s="40">
        <f t="shared" si="3"/>
        <v>0.17810161225738574</v>
      </c>
      <c r="U9" s="40"/>
      <c r="V9" s="40">
        <f t="shared" si="4"/>
        <v>0.56004365336888029</v>
      </c>
      <c r="W9" s="40">
        <f t="shared" si="5"/>
        <v>0.94902522962629043</v>
      </c>
      <c r="X9" s="40">
        <f t="shared" si="6"/>
        <v>2.3964638161656522</v>
      </c>
      <c r="Y9" s="40">
        <f t="shared" si="7"/>
        <v>2.3964638161656522</v>
      </c>
      <c r="Z9" s="40">
        <f t="shared" si="8"/>
        <v>4.3415655104943322E-2</v>
      </c>
      <c r="AA9" s="40">
        <v>6.7996366417184498E-2</v>
      </c>
      <c r="AB9" s="48">
        <f t="shared" si="9"/>
        <v>0.43190014239321717</v>
      </c>
      <c r="AC9" s="67">
        <f t="shared" si="10"/>
        <v>1.6705253784505787</v>
      </c>
      <c r="AD9" s="67">
        <f t="shared" si="11"/>
        <v>0.72150014882428792</v>
      </c>
      <c r="AE9" s="67">
        <v>0.42674000000000001</v>
      </c>
      <c r="AF9" s="67">
        <v>0.71287999999999996</v>
      </c>
      <c r="AG9" s="67">
        <v>1.4110600000000002</v>
      </c>
      <c r="AH9" s="67">
        <v>1.0180799999999999</v>
      </c>
      <c r="AI9" s="40">
        <v>4.3415655104943322E-2</v>
      </c>
    </row>
    <row r="10" spans="1:35" ht="24.6" customHeight="1" x14ac:dyDescent="0.3">
      <c r="A10" s="19" t="s">
        <v>424</v>
      </c>
      <c r="B10" s="22"/>
      <c r="C10" s="136"/>
      <c r="D10" s="68" t="s">
        <v>24</v>
      </c>
      <c r="E10" s="142"/>
      <c r="F10" s="40">
        <v>1.1771561771561772</v>
      </c>
      <c r="G10" s="40">
        <v>9.0229858441778985E-2</v>
      </c>
      <c r="H10" s="40">
        <v>0.56167893916238287</v>
      </c>
      <c r="I10" s="40">
        <v>9.8488707760230942E-2</v>
      </c>
      <c r="J10" s="40">
        <v>0.54114759412772651</v>
      </c>
      <c r="K10" s="40">
        <f t="shared" si="0"/>
        <v>0.49374025532965932</v>
      </c>
      <c r="L10" s="40">
        <f t="shared" si="1"/>
        <v>0.44524287444929134</v>
      </c>
      <c r="M10" s="40"/>
      <c r="N10" s="40">
        <v>2.5046390545336625</v>
      </c>
      <c r="O10" s="40">
        <v>1.3090240870520837</v>
      </c>
      <c r="P10" s="40">
        <v>1.4605365089087863</v>
      </c>
      <c r="Q10" s="40">
        <v>0.83403895004233708</v>
      </c>
      <c r="R10" s="40">
        <v>1.2184048858702508</v>
      </c>
      <c r="S10" s="40">
        <f t="shared" si="2"/>
        <v>1.4653286972814239</v>
      </c>
      <c r="T10" s="40">
        <f t="shared" si="3"/>
        <v>0.62532356195635475</v>
      </c>
      <c r="U10" s="40"/>
      <c r="V10" s="40">
        <f t="shared" si="4"/>
        <v>0.54280326748539864</v>
      </c>
      <c r="W10" s="40">
        <f t="shared" si="5"/>
        <v>-0.97158844195176464</v>
      </c>
      <c r="X10" s="40">
        <f t="shared" si="6"/>
        <v>-2.5313656603772956</v>
      </c>
      <c r="Y10" s="40">
        <f t="shared" si="7"/>
        <v>2.5313656603772956</v>
      </c>
      <c r="Z10" s="40">
        <f t="shared" si="8"/>
        <v>3.5180546520623787E-2</v>
      </c>
      <c r="AA10" s="40">
        <v>5.9432385479494497E-2</v>
      </c>
      <c r="AB10" s="49">
        <f t="shared" si="9"/>
        <v>2.9678128964855359</v>
      </c>
      <c r="AC10" s="67">
        <f t="shared" si="10"/>
        <v>0.49374025532965932</v>
      </c>
      <c r="AD10" s="67">
        <f t="shared" si="11"/>
        <v>1.4653286972814243</v>
      </c>
      <c r="AE10" s="67">
        <v>1.29558</v>
      </c>
      <c r="AF10" s="67">
        <v>0.63968000000000003</v>
      </c>
      <c r="AG10" s="67">
        <v>1.1101399999999999</v>
      </c>
      <c r="AH10" s="67">
        <v>1.6267200000000002</v>
      </c>
      <c r="AI10" s="40">
        <v>3.5180546520623787E-2</v>
      </c>
    </row>
    <row r="11" spans="1:35" ht="12" customHeight="1" x14ac:dyDescent="0.3">
      <c r="A11" s="15">
        <v>5</v>
      </c>
      <c r="B11" s="24"/>
      <c r="C11" s="136"/>
      <c r="D11" s="51" t="s">
        <v>25</v>
      </c>
      <c r="E11" s="142"/>
      <c r="F11" s="40">
        <v>0.92843691148775886</v>
      </c>
      <c r="G11" s="40">
        <v>0.92843691148775886</v>
      </c>
      <c r="H11" s="40">
        <v>1.2631154156577884</v>
      </c>
      <c r="I11" s="40">
        <v>0.92843691148775886</v>
      </c>
      <c r="J11" s="40">
        <v>0.92843691148775886</v>
      </c>
      <c r="K11" s="40">
        <f t="shared" si="0"/>
        <v>0.99537261232176477</v>
      </c>
      <c r="L11" s="40">
        <f t="shared" si="1"/>
        <v>0.14967277718642713</v>
      </c>
      <c r="M11" s="40"/>
      <c r="N11" s="40">
        <v>0.22486772486772483</v>
      </c>
      <c r="O11" s="40">
        <v>0.22486772486772483</v>
      </c>
      <c r="P11" s="40">
        <v>0.22486772486772483</v>
      </c>
      <c r="Q11" s="40">
        <v>0.22486772486772483</v>
      </c>
      <c r="R11" s="40">
        <v>0.44849740662548537</v>
      </c>
      <c r="S11" s="40">
        <f t="shared" si="2"/>
        <v>0.26959366121927697</v>
      </c>
      <c r="T11" s="40">
        <f t="shared" si="3"/>
        <v>0.1000102340393994</v>
      </c>
      <c r="U11" s="40"/>
      <c r="V11" s="40">
        <f t="shared" si="4"/>
        <v>0.12728705186175321</v>
      </c>
      <c r="W11" s="40">
        <f t="shared" si="5"/>
        <v>0.7257789511024878</v>
      </c>
      <c r="X11" s="40">
        <f t="shared" si="6"/>
        <v>8.0637144228058659</v>
      </c>
      <c r="Y11" s="40">
        <f t="shared" si="7"/>
        <v>8.0637144228058659</v>
      </c>
      <c r="Z11" s="40">
        <f t="shared" si="8"/>
        <v>4.1242680226988326E-5</v>
      </c>
      <c r="AA11" s="40">
        <v>9.5399107908980801E-4</v>
      </c>
      <c r="AB11" s="48">
        <f t="shared" si="9"/>
        <v>0.27084697517488854</v>
      </c>
      <c r="AC11" s="67">
        <f t="shared" si="10"/>
        <v>0.99537261232176477</v>
      </c>
      <c r="AD11" s="67">
        <f t="shared" si="11"/>
        <v>0.26959366121927697</v>
      </c>
      <c r="AE11" s="67">
        <v>0.37170000000000003</v>
      </c>
      <c r="AF11" s="67">
        <v>0.36997999999999998</v>
      </c>
      <c r="AG11" s="67">
        <v>1.5346800000000003</v>
      </c>
      <c r="AH11" s="67">
        <v>0.41374000000000005</v>
      </c>
      <c r="AI11" s="40">
        <v>4.1242680226988326E-5</v>
      </c>
    </row>
    <row r="12" spans="1:35" ht="12" customHeight="1" x14ac:dyDescent="0.3">
      <c r="A12" s="15">
        <v>7</v>
      </c>
      <c r="B12" s="24"/>
      <c r="C12" s="136"/>
      <c r="D12" s="51" t="s">
        <v>29</v>
      </c>
      <c r="E12" s="142"/>
      <c r="F12" s="40">
        <v>5.9780165011674338E-2</v>
      </c>
      <c r="G12" s="40">
        <v>2.5244727589886943E-2</v>
      </c>
      <c r="H12" s="40">
        <v>8.2058907975925424E-2</v>
      </c>
      <c r="I12" s="40">
        <v>5.3929455613159767E-2</v>
      </c>
      <c r="J12" s="40">
        <v>7.1075284544917752E-2</v>
      </c>
      <c r="K12" s="40">
        <f t="shared" si="0"/>
        <v>5.8417708147112848E-2</v>
      </c>
      <c r="L12" s="40">
        <f t="shared" si="1"/>
        <v>2.1456746655647327E-2</v>
      </c>
      <c r="M12" s="40"/>
      <c r="N12" s="40">
        <v>1.539795618879906</v>
      </c>
      <c r="O12" s="40">
        <v>1.0189706235491878</v>
      </c>
      <c r="P12" s="40">
        <v>0.92758611489100573</v>
      </c>
      <c r="Q12" s="40">
        <v>0.74668481016035648</v>
      </c>
      <c r="R12" s="40">
        <v>1.0412497665359268</v>
      </c>
      <c r="S12" s="40">
        <f t="shared" si="2"/>
        <v>1.0548573868032767</v>
      </c>
      <c r="T12" s="40">
        <f t="shared" si="3"/>
        <v>0.29487557956055976</v>
      </c>
      <c r="U12" s="40"/>
      <c r="V12" s="40">
        <f t="shared" si="4"/>
        <v>0.20905979933767832</v>
      </c>
      <c r="W12" s="40">
        <f t="shared" si="5"/>
        <v>-0.99643967865616379</v>
      </c>
      <c r="X12" s="40">
        <f t="shared" si="6"/>
        <v>-6.7405522826801203</v>
      </c>
      <c r="Y12" s="40">
        <f t="shared" si="7"/>
        <v>6.7405522826801203</v>
      </c>
      <c r="Z12" s="40">
        <f t="shared" si="8"/>
        <v>1.4646654085041032E-4</v>
      </c>
      <c r="AA12" s="40">
        <v>2.2348678245884298E-3</v>
      </c>
      <c r="AB12" s="49">
        <f t="shared" si="9"/>
        <v>18.057151166335352</v>
      </c>
      <c r="AC12" s="67">
        <f t="shared" si="10"/>
        <v>5.8417708147112835E-2</v>
      </c>
      <c r="AD12" s="67">
        <f t="shared" si="11"/>
        <v>1.0548573868032767</v>
      </c>
      <c r="AE12" s="67">
        <v>7.3837199999999994</v>
      </c>
      <c r="AF12" s="67">
        <v>0.43133999999999995</v>
      </c>
      <c r="AG12" s="67">
        <v>0.74957999999999991</v>
      </c>
      <c r="AH12" s="67">
        <v>0.79069999999999996</v>
      </c>
      <c r="AI12" s="40">
        <v>1.4646654085041032E-4</v>
      </c>
    </row>
    <row r="13" spans="1:35" ht="12" customHeight="1" x14ac:dyDescent="0.3">
      <c r="A13" s="15">
        <v>28</v>
      </c>
      <c r="B13" s="24"/>
      <c r="C13" s="136"/>
      <c r="D13" s="51" t="s">
        <v>98</v>
      </c>
      <c r="E13" s="142"/>
      <c r="F13" s="40">
        <v>0.87861010830324926</v>
      </c>
      <c r="G13" s="40">
        <v>1.7669223826714804</v>
      </c>
      <c r="H13" s="40">
        <v>2.6985559566787005</v>
      </c>
      <c r="I13" s="40">
        <v>1.4776624548736466</v>
      </c>
      <c r="J13" s="40">
        <v>0.97879061371841181</v>
      </c>
      <c r="K13" s="40">
        <f t="shared" si="0"/>
        <v>1.5601083032490979</v>
      </c>
      <c r="L13" s="40">
        <f t="shared" si="1"/>
        <v>0.73280326262182849</v>
      </c>
      <c r="M13" s="40"/>
      <c r="N13" s="40">
        <v>0.22946795453332619</v>
      </c>
      <c r="O13" s="40">
        <v>9.6612234733265731E-2</v>
      </c>
      <c r="P13" s="40">
        <v>0.17041108561467169</v>
      </c>
      <c r="Q13" s="40">
        <v>0.29748563601757472</v>
      </c>
      <c r="R13" s="40">
        <v>0.31340608712666984</v>
      </c>
      <c r="S13" s="40">
        <f t="shared" si="2"/>
        <v>0.22147659960510166</v>
      </c>
      <c r="T13" s="40">
        <f t="shared" si="3"/>
        <v>9.0126386785271392E-2</v>
      </c>
      <c r="U13" s="40"/>
      <c r="V13" s="40">
        <f t="shared" si="4"/>
        <v>0.52207441390292475</v>
      </c>
      <c r="W13" s="40">
        <f t="shared" si="5"/>
        <v>1.3386317036439963</v>
      </c>
      <c r="X13" s="40">
        <f t="shared" si="6"/>
        <v>3.6261327119316538</v>
      </c>
      <c r="Y13" s="40">
        <f t="shared" si="7"/>
        <v>3.6261327119316538</v>
      </c>
      <c r="Z13" s="40">
        <f t="shared" si="8"/>
        <v>6.7225848206275435E-3</v>
      </c>
      <c r="AA13" s="40">
        <v>2.2893282593702501E-2</v>
      </c>
      <c r="AB13" s="48">
        <f t="shared" si="9"/>
        <v>0.14196232347706383</v>
      </c>
      <c r="AC13" s="67">
        <f t="shared" si="10"/>
        <v>1.5601083032490979</v>
      </c>
      <c r="AD13" s="67">
        <f t="shared" si="11"/>
        <v>0.22147659960510163</v>
      </c>
      <c r="AE13" s="67">
        <v>0.44319999999999993</v>
      </c>
      <c r="AF13" s="67">
        <v>0.69144000000000005</v>
      </c>
      <c r="AG13" s="67">
        <v>4.4973600000000005</v>
      </c>
      <c r="AH13" s="67">
        <v>0.99605999999999995</v>
      </c>
      <c r="AI13" s="40">
        <v>6.7225848206275435E-3</v>
      </c>
    </row>
    <row r="14" spans="1:35" ht="12" customHeight="1" x14ac:dyDescent="0.3">
      <c r="A14" s="15">
        <v>34</v>
      </c>
      <c r="B14" s="24"/>
      <c r="C14" s="136"/>
      <c r="D14" s="51" t="s">
        <v>30</v>
      </c>
      <c r="E14" s="142"/>
      <c r="F14" s="40">
        <v>1.0061100116231583</v>
      </c>
      <c r="G14" s="40">
        <v>0.60613200138221346</v>
      </c>
      <c r="H14" s="40">
        <v>1.2787830239060096</v>
      </c>
      <c r="I14" s="40">
        <v>0.74396066974523301</v>
      </c>
      <c r="J14" s="40">
        <v>1.5698331919705966</v>
      </c>
      <c r="K14" s="40">
        <f t="shared" si="0"/>
        <v>1.0409637797254423</v>
      </c>
      <c r="L14" s="40">
        <f t="shared" si="1"/>
        <v>0.39203480587096101</v>
      </c>
      <c r="M14" s="40"/>
      <c r="N14" s="40">
        <v>0.35457477839076346</v>
      </c>
      <c r="O14" s="40">
        <v>0.39349350406655992</v>
      </c>
      <c r="P14" s="40">
        <v>0.44748409532244032</v>
      </c>
      <c r="Q14" s="40">
        <v>0.3819560112774929</v>
      </c>
      <c r="R14" s="40">
        <v>0.47770907643182714</v>
      </c>
      <c r="S14" s="40">
        <f t="shared" si="2"/>
        <v>0.41104349309781674</v>
      </c>
      <c r="T14" s="40">
        <f t="shared" si="3"/>
        <v>5.0286720279982079E-2</v>
      </c>
      <c r="U14" s="40"/>
      <c r="V14" s="40">
        <f t="shared" si="4"/>
        <v>0.27948170177204734</v>
      </c>
      <c r="W14" s="40">
        <f t="shared" si="5"/>
        <v>0.62992028662762556</v>
      </c>
      <c r="X14" s="40">
        <f t="shared" si="6"/>
        <v>3.1874781315355287</v>
      </c>
      <c r="Y14" s="40">
        <f t="shared" si="7"/>
        <v>3.1874781315355287</v>
      </c>
      <c r="Z14" s="40">
        <f t="shared" si="8"/>
        <v>1.2852048571146064E-2</v>
      </c>
      <c r="AA14" s="40">
        <v>3.3605867372434303E-2</v>
      </c>
      <c r="AB14" s="48">
        <f t="shared" si="9"/>
        <v>0.39486819916657501</v>
      </c>
      <c r="AC14" s="67">
        <f t="shared" si="10"/>
        <v>1.0409637797254423</v>
      </c>
      <c r="AD14" s="67">
        <f t="shared" si="11"/>
        <v>0.41104349309781668</v>
      </c>
      <c r="AE14" s="67">
        <v>1.27332</v>
      </c>
      <c r="AF14" s="67">
        <v>1.3254800000000002</v>
      </c>
      <c r="AG14" s="67">
        <v>2.4615400000000003</v>
      </c>
      <c r="AH14" s="67">
        <v>1.0117999999999998</v>
      </c>
      <c r="AI14" s="40">
        <v>1.2852048571146064E-2</v>
      </c>
    </row>
    <row r="15" spans="1:35" ht="12" customHeight="1" x14ac:dyDescent="0.3">
      <c r="A15" s="15">
        <v>43</v>
      </c>
      <c r="B15" s="24"/>
      <c r="C15" s="136"/>
      <c r="D15" s="51" t="s">
        <v>31</v>
      </c>
      <c r="E15" s="142"/>
      <c r="F15" s="40">
        <v>0.34970207091962174</v>
      </c>
      <c r="G15" s="40">
        <v>0.10305984971596041</v>
      </c>
      <c r="H15" s="40">
        <v>0.38185618845229663</v>
      </c>
      <c r="I15" s="40">
        <v>0.19049404836312625</v>
      </c>
      <c r="J15" s="40">
        <v>0.23931552703584877</v>
      </c>
      <c r="K15" s="40">
        <f t="shared" si="0"/>
        <v>0.25288553689737076</v>
      </c>
      <c r="L15" s="40">
        <f t="shared" si="1"/>
        <v>0.11459870174998293</v>
      </c>
      <c r="M15" s="40"/>
      <c r="N15" s="40">
        <v>1.2110846503572203</v>
      </c>
      <c r="O15" s="40">
        <v>0.64483654470664653</v>
      </c>
      <c r="P15" s="40">
        <v>0.75871400736090067</v>
      </c>
      <c r="Q15" s="40">
        <v>1.0045464386230787</v>
      </c>
      <c r="R15" s="40">
        <v>1.137475644078805</v>
      </c>
      <c r="S15" s="40">
        <f t="shared" si="2"/>
        <v>0.95133145702533017</v>
      </c>
      <c r="T15" s="40">
        <f t="shared" si="3"/>
        <v>0.24289597942268928</v>
      </c>
      <c r="U15" s="40"/>
      <c r="V15" s="40">
        <f t="shared" si="4"/>
        <v>0.18990960910718688</v>
      </c>
      <c r="W15" s="40">
        <f t="shared" si="5"/>
        <v>-0.69844592012795936</v>
      </c>
      <c r="X15" s="40">
        <f t="shared" si="6"/>
        <v>-5.2011675316103609</v>
      </c>
      <c r="Y15" s="40">
        <f t="shared" si="7"/>
        <v>5.2011675316103609</v>
      </c>
      <c r="Z15" s="40">
        <f t="shared" si="8"/>
        <v>8.2123054955200443E-4</v>
      </c>
      <c r="AA15" s="40">
        <v>6.8072969677893296E-3</v>
      </c>
      <c r="AB15" s="49">
        <f t="shared" si="9"/>
        <v>3.7619053612046294</v>
      </c>
      <c r="AC15" s="67">
        <f t="shared" si="10"/>
        <v>0.25288553689737076</v>
      </c>
      <c r="AD15" s="67">
        <f t="shared" si="11"/>
        <v>0.95133145702533017</v>
      </c>
      <c r="AE15" s="67">
        <v>2.8798799999999996</v>
      </c>
      <c r="AF15" s="67">
        <v>0.72828000000000004</v>
      </c>
      <c r="AG15" s="67">
        <v>0.92379999999999995</v>
      </c>
      <c r="AH15" s="67">
        <v>0.87883999999999995</v>
      </c>
      <c r="AI15" s="40">
        <v>8.2123054955200443E-4</v>
      </c>
    </row>
    <row r="16" spans="1:35" ht="12" customHeight="1" x14ac:dyDescent="0.3">
      <c r="A16" s="15">
        <v>46</v>
      </c>
      <c r="B16" s="24"/>
      <c r="C16" s="136"/>
      <c r="D16" s="51" t="s">
        <v>34</v>
      </c>
      <c r="E16" s="142"/>
      <c r="F16" s="40">
        <v>0.92829968811049801</v>
      </c>
      <c r="G16" s="40">
        <v>0.92829968811049801</v>
      </c>
      <c r="H16" s="40">
        <v>1.5208897419200056</v>
      </c>
      <c r="I16" s="40">
        <v>0.92829968811049801</v>
      </c>
      <c r="J16" s="40">
        <v>0.92829968811049801</v>
      </c>
      <c r="K16" s="40">
        <f t="shared" si="0"/>
        <v>1.0468176988723996</v>
      </c>
      <c r="L16" s="40">
        <f t="shared" si="1"/>
        <v>0.26501432862166258</v>
      </c>
      <c r="M16" s="40"/>
      <c r="N16" s="40">
        <v>7.4390742973597268E-2</v>
      </c>
      <c r="O16" s="40">
        <v>7.4390742973597268E-2</v>
      </c>
      <c r="P16" s="40">
        <v>7.4390742973597268E-2</v>
      </c>
      <c r="Q16" s="40">
        <v>0.11144191973984528</v>
      </c>
      <c r="R16" s="40">
        <v>7.4390742973597268E-2</v>
      </c>
      <c r="S16" s="40">
        <f t="shared" si="2"/>
        <v>8.1800978326846879E-2</v>
      </c>
      <c r="T16" s="40">
        <f t="shared" si="3"/>
        <v>1.656978997913832E-2</v>
      </c>
      <c r="U16" s="40"/>
      <c r="V16" s="40">
        <f t="shared" si="4"/>
        <v>0.18775935704345512</v>
      </c>
      <c r="W16" s="40">
        <f t="shared" si="5"/>
        <v>0.96501672054555276</v>
      </c>
      <c r="X16" s="40">
        <f t="shared" si="6"/>
        <v>7.2685577731099267</v>
      </c>
      <c r="Y16" s="40">
        <f t="shared" si="7"/>
        <v>7.2685577731099267</v>
      </c>
      <c r="Z16" s="40">
        <f t="shared" si="8"/>
        <v>8.6481354265581024E-5</v>
      </c>
      <c r="AA16" s="40">
        <v>1.4447436130697901E-3</v>
      </c>
      <c r="AB16" s="48">
        <f t="shared" si="9"/>
        <v>7.8142525116799616E-2</v>
      </c>
      <c r="AC16" s="67">
        <f t="shared" si="10"/>
        <v>1.0468176988723996</v>
      </c>
      <c r="AD16" s="67">
        <f t="shared" si="11"/>
        <v>8.1800978326846865E-2</v>
      </c>
      <c r="AE16" s="67">
        <v>0.58353999999999995</v>
      </c>
      <c r="AF16" s="67">
        <v>0.61085999999999996</v>
      </c>
      <c r="AG16" s="67">
        <v>7.2818199999999988</v>
      </c>
      <c r="AH16" s="67">
        <v>0.59565999999999997</v>
      </c>
      <c r="AI16" s="40">
        <v>8.6481354265581024E-5</v>
      </c>
    </row>
    <row r="17" spans="1:35" ht="12" customHeight="1" x14ac:dyDescent="0.3">
      <c r="A17" s="15">
        <v>62</v>
      </c>
      <c r="B17" s="24"/>
      <c r="C17" s="136"/>
      <c r="D17" s="51" t="s">
        <v>36</v>
      </c>
      <c r="E17" s="142"/>
      <c r="F17" s="40">
        <v>0.3782697184038436</v>
      </c>
      <c r="G17" s="40">
        <v>0.10338816228479915</v>
      </c>
      <c r="H17" s="40">
        <v>0.35670792739890567</v>
      </c>
      <c r="I17" s="40">
        <v>0.24506205792072602</v>
      </c>
      <c r="J17" s="40">
        <v>0.24160049379420795</v>
      </c>
      <c r="K17" s="40">
        <f t="shared" ref="K17:K35" si="12">AVERAGE(F17:J17)</f>
        <v>0.26500567196049651</v>
      </c>
      <c r="L17" s="40">
        <f t="shared" ref="L17:L35" si="13">STDEV(F17:J17)</f>
        <v>0.10989064724642056</v>
      </c>
      <c r="M17" s="40"/>
      <c r="N17" s="40">
        <v>1.6357580602184918</v>
      </c>
      <c r="O17" s="40">
        <v>0.96203037569944039</v>
      </c>
      <c r="P17" s="40">
        <v>0.85997868371969077</v>
      </c>
      <c r="Q17" s="40">
        <v>1.4351185718092192</v>
      </c>
      <c r="R17" s="40">
        <v>1.3755662136957101</v>
      </c>
      <c r="S17" s="40">
        <f t="shared" ref="S17:S35" si="14">AVERAGE(N17:R17)</f>
        <v>1.2536903810285105</v>
      </c>
      <c r="T17" s="40">
        <f t="shared" ref="T17:T35" si="15">STDEV(N17:R17)</f>
        <v>0.3293250968975211</v>
      </c>
      <c r="U17" s="40"/>
      <c r="V17" s="40">
        <f t="shared" ref="V17:V35" si="16">SQRT(((4)*L17^2+4*T17^2)/8)</f>
        <v>0.24549029899244379</v>
      </c>
      <c r="W17" s="40">
        <f t="shared" ref="W17:W35" si="17">K17-S17</f>
        <v>-0.98868470906801398</v>
      </c>
      <c r="X17" s="40">
        <f t="shared" ref="X17:X35" si="18">W17/(V17*SQRT(1/2))</f>
        <v>-5.6955868733449222</v>
      </c>
      <c r="Y17" s="40">
        <f t="shared" ref="Y17:Y35" si="19">ABS(X17)</f>
        <v>5.6955868733449222</v>
      </c>
      <c r="Z17" s="40">
        <f t="shared" ref="Z17:Z35" si="20">TDIST(Y17,8,2)</f>
        <v>4.5669855236121228E-4</v>
      </c>
      <c r="AA17" s="40">
        <v>4.5764868301379803E-3</v>
      </c>
      <c r="AB17" s="49">
        <f t="shared" ref="AB17:AB35" si="21">AD17/AC17</f>
        <v>4.7308058418289018</v>
      </c>
      <c r="AC17" s="67">
        <f t="shared" ref="AC17:AC35" si="22">AF17/AE17</f>
        <v>0.26500567196049651</v>
      </c>
      <c r="AD17" s="67">
        <f t="shared" ref="AD17:AD35" si="23">AH17/AG17</f>
        <v>1.2536903810285105</v>
      </c>
      <c r="AE17" s="67">
        <v>2.3977599999999999</v>
      </c>
      <c r="AF17" s="67">
        <v>0.6354200000000001</v>
      </c>
      <c r="AG17" s="67">
        <v>0.75060000000000004</v>
      </c>
      <c r="AH17" s="67">
        <v>0.94101999999999997</v>
      </c>
      <c r="AI17" s="40">
        <v>4.5669855236121228E-4</v>
      </c>
    </row>
    <row r="18" spans="1:35" ht="12" customHeight="1" x14ac:dyDescent="0.3">
      <c r="A18" s="15">
        <v>63</v>
      </c>
      <c r="B18" s="24"/>
      <c r="C18" s="136"/>
      <c r="D18" s="51" t="s">
        <v>37</v>
      </c>
      <c r="E18" s="142"/>
      <c r="F18" s="40">
        <v>2.4145646867371848</v>
      </c>
      <c r="G18" s="40">
        <v>0.72253864930838074</v>
      </c>
      <c r="H18" s="40">
        <v>2.0134255492270139</v>
      </c>
      <c r="I18" s="40">
        <v>1.0191212367778681</v>
      </c>
      <c r="J18" s="40">
        <v>1.5768917819365336</v>
      </c>
      <c r="K18" s="40">
        <f t="shared" si="12"/>
        <v>1.549308380797396</v>
      </c>
      <c r="L18" s="40">
        <f t="shared" si="13"/>
        <v>0.6945287361960093</v>
      </c>
      <c r="M18" s="40"/>
      <c r="N18" s="40">
        <v>0.45579395911917142</v>
      </c>
      <c r="O18" s="40">
        <v>0.4606383278932169</v>
      </c>
      <c r="P18" s="40">
        <v>0.45494737040137712</v>
      </c>
      <c r="Q18" s="40">
        <v>0.74843145923675314</v>
      </c>
      <c r="R18" s="40">
        <v>0.80557619768787214</v>
      </c>
      <c r="S18" s="40">
        <f t="shared" si="14"/>
        <v>0.58507746286767814</v>
      </c>
      <c r="T18" s="40">
        <f t="shared" si="15"/>
        <v>0.17637841691022227</v>
      </c>
      <c r="U18" s="40"/>
      <c r="V18" s="40">
        <f t="shared" si="16"/>
        <v>0.50669493354176243</v>
      </c>
      <c r="W18" s="40">
        <f t="shared" si="17"/>
        <v>0.96423091792971782</v>
      </c>
      <c r="X18" s="40">
        <f t="shared" si="18"/>
        <v>2.6912217808534167</v>
      </c>
      <c r="Y18" s="40">
        <f t="shared" si="19"/>
        <v>2.6912217808534167</v>
      </c>
      <c r="Z18" s="40">
        <f t="shared" si="20"/>
        <v>2.7444641973255069E-2</v>
      </c>
      <c r="AA18" s="40">
        <v>5.0943165296362003E-2</v>
      </c>
      <c r="AB18" s="48">
        <f t="shared" si="21"/>
        <v>0.37763783512650406</v>
      </c>
      <c r="AC18" s="67">
        <f t="shared" si="22"/>
        <v>1.5493083807973962</v>
      </c>
      <c r="AD18" s="67">
        <f t="shared" si="23"/>
        <v>0.58507746286767803</v>
      </c>
      <c r="AE18" s="67">
        <v>0.49160000000000004</v>
      </c>
      <c r="AF18" s="67">
        <v>0.76163999999999998</v>
      </c>
      <c r="AG18" s="67">
        <v>2.1261800000000002</v>
      </c>
      <c r="AH18" s="67">
        <v>1.2439799999999999</v>
      </c>
      <c r="AI18" s="40">
        <v>2.7444641973255069E-2</v>
      </c>
    </row>
    <row r="19" spans="1:35" ht="12" customHeight="1" x14ac:dyDescent="0.3">
      <c r="A19" s="15">
        <v>113</v>
      </c>
      <c r="B19" s="24"/>
      <c r="C19" s="136"/>
      <c r="D19" s="51" t="s">
        <v>39</v>
      </c>
      <c r="E19" s="142"/>
      <c r="F19" s="40">
        <v>0.26977065181223275</v>
      </c>
      <c r="G19" s="40">
        <v>0.71084381893693849</v>
      </c>
      <c r="H19" s="40">
        <v>0.83784183478550212</v>
      </c>
      <c r="I19" s="40">
        <v>0.62087918859297786</v>
      </c>
      <c r="J19" s="40">
        <v>0.48315936063492848</v>
      </c>
      <c r="K19" s="40">
        <f t="shared" si="12"/>
        <v>0.58449897095251602</v>
      </c>
      <c r="L19" s="40">
        <f t="shared" si="13"/>
        <v>0.2183991637982281</v>
      </c>
      <c r="M19" s="40"/>
      <c r="N19" s="40">
        <v>0.18060656855736598</v>
      </c>
      <c r="O19" s="40">
        <v>0.10507308896393618</v>
      </c>
      <c r="P19" s="40">
        <v>0.21840412157665093</v>
      </c>
      <c r="Q19" s="40">
        <v>0.34021906147032477</v>
      </c>
      <c r="R19" s="40">
        <v>0.20386028052357824</v>
      </c>
      <c r="S19" s="40">
        <f t="shared" si="14"/>
        <v>0.2096326242183712</v>
      </c>
      <c r="T19" s="40">
        <f t="shared" si="15"/>
        <v>8.5056282883239687E-2</v>
      </c>
      <c r="U19" s="40"/>
      <c r="V19" s="40">
        <f t="shared" si="16"/>
        <v>0.1657298494624293</v>
      </c>
      <c r="W19" s="40">
        <f t="shared" si="17"/>
        <v>0.37486634673414482</v>
      </c>
      <c r="X19" s="40">
        <f t="shared" si="18"/>
        <v>3.1988267252295124</v>
      </c>
      <c r="Y19" s="40">
        <f t="shared" si="19"/>
        <v>3.1988267252295124</v>
      </c>
      <c r="Z19" s="40">
        <f t="shared" si="20"/>
        <v>1.2634608068660165E-2</v>
      </c>
      <c r="AA19" s="40">
        <v>3.3327097919882302E-2</v>
      </c>
      <c r="AB19" s="48">
        <f t="shared" si="21"/>
        <v>0.35865353856269078</v>
      </c>
      <c r="AC19" s="67">
        <f t="shared" si="22"/>
        <v>0.58449897095251591</v>
      </c>
      <c r="AD19" s="67">
        <f t="shared" si="23"/>
        <v>0.20963262421837123</v>
      </c>
      <c r="AE19" s="67">
        <v>1.62286</v>
      </c>
      <c r="AF19" s="67">
        <v>0.94855999999999996</v>
      </c>
      <c r="AG19" s="67">
        <v>4.8680400000000006</v>
      </c>
      <c r="AH19" s="67">
        <v>1.0205</v>
      </c>
      <c r="AI19" s="40">
        <v>1.2634608068660165E-2</v>
      </c>
    </row>
    <row r="20" spans="1:35" ht="12" customHeight="1" x14ac:dyDescent="0.3">
      <c r="A20" s="15">
        <v>120</v>
      </c>
      <c r="B20" s="24"/>
      <c r="C20" s="136"/>
      <c r="D20" s="51" t="s">
        <v>40</v>
      </c>
      <c r="E20" s="142"/>
      <c r="F20" s="40">
        <v>2.4989290741080716</v>
      </c>
      <c r="G20" s="40">
        <v>3.0597882626522246</v>
      </c>
      <c r="H20" s="40">
        <v>4.00281500520164</v>
      </c>
      <c r="I20" s="40">
        <v>2.7813475307508719</v>
      </c>
      <c r="J20" s="40">
        <v>6.0002447830610128</v>
      </c>
      <c r="K20" s="40">
        <f t="shared" si="12"/>
        <v>3.6686249311547643</v>
      </c>
      <c r="L20" s="40">
        <f t="shared" si="13"/>
        <v>1.4207626307346106</v>
      </c>
      <c r="M20" s="40"/>
      <c r="N20" s="40">
        <v>0.28171260102836965</v>
      </c>
      <c r="O20" s="40">
        <v>0.34336032609118416</v>
      </c>
      <c r="P20" s="40">
        <v>0.40889749753020149</v>
      </c>
      <c r="Q20" s="40">
        <v>0.50496682302241092</v>
      </c>
      <c r="R20" s="40">
        <v>0.20213452817126012</v>
      </c>
      <c r="S20" s="40">
        <f t="shared" si="14"/>
        <v>0.34821435516868526</v>
      </c>
      <c r="T20" s="40">
        <f t="shared" si="15"/>
        <v>0.11623160145021147</v>
      </c>
      <c r="U20" s="40"/>
      <c r="V20" s="40">
        <f t="shared" si="16"/>
        <v>1.0079871621373986</v>
      </c>
      <c r="W20" s="40">
        <f t="shared" si="17"/>
        <v>3.3204105759860791</v>
      </c>
      <c r="X20" s="40">
        <f t="shared" si="18"/>
        <v>4.6585609872742539</v>
      </c>
      <c r="Y20" s="40">
        <f t="shared" si="19"/>
        <v>4.6585609872742539</v>
      </c>
      <c r="Z20" s="40">
        <f t="shared" si="20"/>
        <v>1.6264861110010041E-3</v>
      </c>
      <c r="AA20" s="40">
        <v>1.06324432779398E-2</v>
      </c>
      <c r="AB20" s="48">
        <f t="shared" si="21"/>
        <v>9.4916858960307673E-2</v>
      </c>
      <c r="AC20" s="67">
        <f t="shared" si="22"/>
        <v>3.6686249311547647</v>
      </c>
      <c r="AD20" s="67">
        <f t="shared" si="23"/>
        <v>0.34821435516868526</v>
      </c>
      <c r="AE20" s="67">
        <v>0.32682</v>
      </c>
      <c r="AF20" s="67">
        <v>1.1989800000000002</v>
      </c>
      <c r="AG20" s="67">
        <v>2.5710600000000001</v>
      </c>
      <c r="AH20" s="67">
        <v>0.89527999999999996</v>
      </c>
      <c r="AI20" s="40">
        <v>1.6264861110010041E-3</v>
      </c>
    </row>
    <row r="21" spans="1:35" ht="12" customHeight="1" x14ac:dyDescent="0.3">
      <c r="A21" s="15">
        <v>132</v>
      </c>
      <c r="B21" s="24"/>
      <c r="C21" s="136"/>
      <c r="D21" s="51" t="s">
        <v>43</v>
      </c>
      <c r="E21" s="144" t="s">
        <v>44</v>
      </c>
      <c r="F21" s="40">
        <v>0.31590335376848178</v>
      </c>
      <c r="G21" s="40">
        <v>7.6902271907681216E-2</v>
      </c>
      <c r="H21" s="40">
        <v>0.22710061305445367</v>
      </c>
      <c r="I21" s="40">
        <v>0.15714028128380816</v>
      </c>
      <c r="J21" s="40">
        <v>0.30120807789397763</v>
      </c>
      <c r="K21" s="40">
        <f t="shared" si="12"/>
        <v>0.21565091958168053</v>
      </c>
      <c r="L21" s="40">
        <f t="shared" si="13"/>
        <v>0.10022020181188875</v>
      </c>
      <c r="M21" s="40"/>
      <c r="N21" s="40">
        <v>0.73295150473110693</v>
      </c>
      <c r="O21" s="40">
        <v>0.35417829042505944</v>
      </c>
      <c r="P21" s="40">
        <v>0.79808250686038951</v>
      </c>
      <c r="Q21" s="40">
        <v>1.3264748414424465</v>
      </c>
      <c r="R21" s="40">
        <v>1.7088348154811381</v>
      </c>
      <c r="S21" s="40">
        <f t="shared" si="14"/>
        <v>0.98410439178802811</v>
      </c>
      <c r="T21" s="40">
        <f t="shared" si="15"/>
        <v>0.53313706477564726</v>
      </c>
      <c r="U21" s="40"/>
      <c r="V21" s="40">
        <f t="shared" si="16"/>
        <v>0.38358781177770002</v>
      </c>
      <c r="W21" s="40">
        <f t="shared" si="17"/>
        <v>-0.76845347220634763</v>
      </c>
      <c r="X21" s="40">
        <f t="shared" si="18"/>
        <v>-2.8331383038747844</v>
      </c>
      <c r="Y21" s="40">
        <f t="shared" si="19"/>
        <v>2.8331383038747844</v>
      </c>
      <c r="Z21" s="40">
        <f t="shared" si="20"/>
        <v>2.204347948772933E-2</v>
      </c>
      <c r="AA21" s="40">
        <v>4.5763861157215799E-2</v>
      </c>
      <c r="AB21" s="49">
        <f t="shared" si="21"/>
        <v>4.5634138435254208</v>
      </c>
      <c r="AC21" s="67">
        <f t="shared" si="22"/>
        <v>0.21565091958168051</v>
      </c>
      <c r="AD21" s="67">
        <f t="shared" si="23"/>
        <v>0.98410439178802811</v>
      </c>
      <c r="AE21" s="67">
        <v>1.1092</v>
      </c>
      <c r="AF21" s="67">
        <v>0.2392</v>
      </c>
      <c r="AG21" s="67">
        <v>1.7564600000000001</v>
      </c>
      <c r="AH21" s="67">
        <v>1.72854</v>
      </c>
      <c r="AI21" s="40">
        <v>2.204347948772933E-2</v>
      </c>
    </row>
    <row r="22" spans="1:35" ht="12" customHeight="1" x14ac:dyDescent="0.3">
      <c r="A22" s="15">
        <v>134</v>
      </c>
      <c r="B22" s="24"/>
      <c r="C22" s="136"/>
      <c r="D22" s="51" t="s">
        <v>45</v>
      </c>
      <c r="E22" s="142"/>
      <c r="F22" s="40">
        <v>0.64245233233141374</v>
      </c>
      <c r="G22" s="40">
        <v>1.0123213179450703</v>
      </c>
      <c r="H22" s="40">
        <v>1.3112910997407246</v>
      </c>
      <c r="I22" s="40">
        <v>0.97675699240529568</v>
      </c>
      <c r="J22" s="40">
        <v>0.72092329578046477</v>
      </c>
      <c r="K22" s="40">
        <f t="shared" si="12"/>
        <v>0.93274900764059387</v>
      </c>
      <c r="L22" s="40">
        <f t="shared" si="13"/>
        <v>0.26490793810416446</v>
      </c>
      <c r="M22" s="40"/>
      <c r="N22" s="40">
        <v>0.31499213847613922</v>
      </c>
      <c r="O22" s="40">
        <v>0.28478547247050162</v>
      </c>
      <c r="P22" s="40">
        <v>0.3195957335297534</v>
      </c>
      <c r="Q22" s="40">
        <v>0.31258410414040261</v>
      </c>
      <c r="R22" s="40">
        <v>0.40876382849129572</v>
      </c>
      <c r="S22" s="40">
        <f t="shared" si="14"/>
        <v>0.32814425542161857</v>
      </c>
      <c r="T22" s="40">
        <f t="shared" si="15"/>
        <v>4.7084162240387487E-2</v>
      </c>
      <c r="U22" s="40"/>
      <c r="V22" s="40">
        <f t="shared" si="16"/>
        <v>0.19025395397268222</v>
      </c>
      <c r="W22" s="40">
        <f t="shared" si="17"/>
        <v>0.60460475221897525</v>
      </c>
      <c r="X22" s="40">
        <f t="shared" si="18"/>
        <v>4.494204838371302</v>
      </c>
      <c r="Y22" s="40">
        <f t="shared" si="19"/>
        <v>4.494204838371302</v>
      </c>
      <c r="Z22" s="40">
        <f t="shared" si="20"/>
        <v>2.0174949520943078E-3</v>
      </c>
      <c r="AA22" s="40">
        <v>1.14466175934841E-2</v>
      </c>
      <c r="AB22" s="48">
        <f t="shared" si="21"/>
        <v>0.35180338197482042</v>
      </c>
      <c r="AC22" s="67">
        <f t="shared" si="22"/>
        <v>0.93274900764059376</v>
      </c>
      <c r="AD22" s="67">
        <f t="shared" si="23"/>
        <v>0.32814425542161851</v>
      </c>
      <c r="AE22" s="67">
        <v>0.87165999999999999</v>
      </c>
      <c r="AF22" s="67">
        <v>0.81303999999999998</v>
      </c>
      <c r="AG22" s="67">
        <v>2.8238799999999999</v>
      </c>
      <c r="AH22" s="67">
        <v>0.92664000000000013</v>
      </c>
      <c r="AI22" s="40">
        <v>2.0174949520943078E-3</v>
      </c>
    </row>
    <row r="23" spans="1:35" ht="12" customHeight="1" x14ac:dyDescent="0.3">
      <c r="A23" s="15">
        <v>183</v>
      </c>
      <c r="B23" s="24"/>
      <c r="C23" s="136"/>
      <c r="D23" s="51" t="s">
        <v>46</v>
      </c>
      <c r="E23" s="142"/>
      <c r="F23" s="40">
        <v>0.44193216855087353</v>
      </c>
      <c r="G23" s="40">
        <v>0.48201438848920858</v>
      </c>
      <c r="H23" s="40">
        <v>0.48679342240493317</v>
      </c>
      <c r="I23" s="40">
        <v>0.35483042137718396</v>
      </c>
      <c r="J23" s="40">
        <v>0.49429599177800609</v>
      </c>
      <c r="K23" s="40">
        <f t="shared" si="12"/>
        <v>0.4519732785200411</v>
      </c>
      <c r="L23" s="40">
        <f t="shared" si="13"/>
        <v>5.7973445104527226E-2</v>
      </c>
      <c r="M23" s="40"/>
      <c r="N23" s="40">
        <v>0.74683007805601664</v>
      </c>
      <c r="O23" s="40">
        <v>0.73964845359611009</v>
      </c>
      <c r="P23" s="40">
        <v>1.3037591683443412</v>
      </c>
      <c r="Q23" s="40">
        <v>0.98611945042913152</v>
      </c>
      <c r="R23" s="40">
        <v>0.99642096092489918</v>
      </c>
      <c r="S23" s="40">
        <f t="shared" si="14"/>
        <v>0.95455562227009982</v>
      </c>
      <c r="T23" s="40">
        <f t="shared" si="15"/>
        <v>0.23131531039150038</v>
      </c>
      <c r="U23" s="40"/>
      <c r="V23" s="40">
        <f t="shared" si="16"/>
        <v>0.16862338681037664</v>
      </c>
      <c r="W23" s="40">
        <f t="shared" si="17"/>
        <v>-0.50258234375005872</v>
      </c>
      <c r="X23" s="40">
        <f t="shared" si="18"/>
        <v>-4.2150663688178964</v>
      </c>
      <c r="Y23" s="40">
        <f t="shared" si="19"/>
        <v>4.2150663688178964</v>
      </c>
      <c r="Z23" s="40">
        <f t="shared" si="20"/>
        <v>2.9355075844935642E-3</v>
      </c>
      <c r="AA23" s="40">
        <v>1.4961386193648301E-2</v>
      </c>
      <c r="AB23" s="49">
        <f t="shared" si="21"/>
        <v>2.111973578163147</v>
      </c>
      <c r="AC23" s="67">
        <f t="shared" si="22"/>
        <v>0.4519732785200411</v>
      </c>
      <c r="AD23" s="67">
        <f t="shared" si="23"/>
        <v>0.95455562227009993</v>
      </c>
      <c r="AE23" s="67">
        <v>1.9460000000000002</v>
      </c>
      <c r="AF23" s="67">
        <v>0.8795400000000001</v>
      </c>
      <c r="AG23" s="67">
        <v>1.69878</v>
      </c>
      <c r="AH23" s="67">
        <v>1.6215800000000002</v>
      </c>
      <c r="AI23" s="40">
        <v>2.9355075844935642E-3</v>
      </c>
    </row>
    <row r="24" spans="1:35" ht="12" customHeight="1" x14ac:dyDescent="0.3">
      <c r="A24" s="15">
        <v>222</v>
      </c>
      <c r="B24" s="24"/>
      <c r="C24" s="136"/>
      <c r="D24" s="51" t="s">
        <v>47</v>
      </c>
      <c r="E24" s="142"/>
      <c r="F24" s="40">
        <v>0.5574228679508958</v>
      </c>
      <c r="G24" s="40">
        <v>0.51429397520691034</v>
      </c>
      <c r="H24" s="40">
        <v>0.60338284722975177</v>
      </c>
      <c r="I24" s="40">
        <v>0.29437276374281696</v>
      </c>
      <c r="J24" s="40">
        <v>0.70903658727577201</v>
      </c>
      <c r="K24" s="40">
        <f t="shared" si="12"/>
        <v>0.53570180828122937</v>
      </c>
      <c r="L24" s="40">
        <f t="shared" si="13"/>
        <v>0.15313023552696267</v>
      </c>
      <c r="M24" s="40"/>
      <c r="N24" s="40">
        <v>1.2512407632072349</v>
      </c>
      <c r="O24" s="40">
        <v>1.3855189147457814</v>
      </c>
      <c r="P24" s="40">
        <v>1.0097974339178706</v>
      </c>
      <c r="Q24" s="40">
        <v>0.58398588287195319</v>
      </c>
      <c r="R24" s="40">
        <v>0.8248777618469908</v>
      </c>
      <c r="S24" s="40">
        <f t="shared" si="14"/>
        <v>1.011084151317966</v>
      </c>
      <c r="T24" s="40">
        <f t="shared" si="15"/>
        <v>0.32208849573077114</v>
      </c>
      <c r="U24" s="40"/>
      <c r="V24" s="40">
        <f t="shared" si="16"/>
        <v>0.25218036017368012</v>
      </c>
      <c r="W24" s="40">
        <f t="shared" si="17"/>
        <v>-0.47538234303673665</v>
      </c>
      <c r="X24" s="40">
        <f t="shared" si="18"/>
        <v>-2.6659179817660466</v>
      </c>
      <c r="Y24" s="40">
        <f t="shared" si="19"/>
        <v>2.6659179817660466</v>
      </c>
      <c r="Z24" s="40">
        <f t="shared" si="20"/>
        <v>2.8542326088510667E-2</v>
      </c>
      <c r="AA24" s="40">
        <v>5.2017083052001603E-2</v>
      </c>
      <c r="AB24" s="49">
        <f t="shared" si="21"/>
        <v>1.8874010423111609</v>
      </c>
      <c r="AC24" s="67">
        <f t="shared" si="22"/>
        <v>0.53570180828122937</v>
      </c>
      <c r="AD24" s="67">
        <f t="shared" si="23"/>
        <v>1.011084151317966</v>
      </c>
      <c r="AE24" s="67">
        <v>1.6601399999999997</v>
      </c>
      <c r="AF24" s="67">
        <v>0.88934000000000002</v>
      </c>
      <c r="AG24" s="67">
        <v>1.0880400000000001</v>
      </c>
      <c r="AH24" s="67">
        <v>1.1000999999999999</v>
      </c>
      <c r="AI24" s="40">
        <v>2.8542326088510667E-2</v>
      </c>
    </row>
    <row r="25" spans="1:35" ht="12" customHeight="1" x14ac:dyDescent="0.3">
      <c r="A25" s="15">
        <v>227</v>
      </c>
      <c r="B25" s="24"/>
      <c r="C25" s="136"/>
      <c r="D25" s="51" t="s">
        <v>48</v>
      </c>
      <c r="E25" s="142"/>
      <c r="F25" s="40">
        <v>0.17515830034185828</v>
      </c>
      <c r="G25" s="40">
        <v>0.14079625953032671</v>
      </c>
      <c r="H25" s="40">
        <v>0.44829247089505775</v>
      </c>
      <c r="I25" s="40">
        <v>0.14079625953032671</v>
      </c>
      <c r="J25" s="40">
        <v>0.35478072906265051</v>
      </c>
      <c r="K25" s="40">
        <f t="shared" si="12"/>
        <v>0.25196480387204401</v>
      </c>
      <c r="L25" s="40">
        <f t="shared" si="13"/>
        <v>0.14118409683649297</v>
      </c>
      <c r="M25" s="40"/>
      <c r="N25" s="40">
        <v>1.4012611350215194</v>
      </c>
      <c r="O25" s="40">
        <v>0.61918226403763377</v>
      </c>
      <c r="P25" s="40">
        <v>0.8908017215493943</v>
      </c>
      <c r="Q25" s="40">
        <v>0.59678710839755766</v>
      </c>
      <c r="R25" s="40">
        <v>0.98751376238614741</v>
      </c>
      <c r="S25" s="40">
        <f t="shared" si="14"/>
        <v>0.89910919827845037</v>
      </c>
      <c r="T25" s="40">
        <f t="shared" si="15"/>
        <v>0.32779516593556746</v>
      </c>
      <c r="U25" s="40"/>
      <c r="V25" s="40">
        <f t="shared" si="16"/>
        <v>0.2523713731886626</v>
      </c>
      <c r="W25" s="40">
        <f t="shared" si="17"/>
        <v>-0.64714439440640636</v>
      </c>
      <c r="X25" s="40">
        <f t="shared" si="18"/>
        <v>-3.626403295349574</v>
      </c>
      <c r="Y25" s="40">
        <f t="shared" si="19"/>
        <v>3.626403295349574</v>
      </c>
      <c r="Z25" s="40">
        <f t="shared" si="20"/>
        <v>6.7199501326783723E-3</v>
      </c>
      <c r="AA25" s="40">
        <v>2.2893282593702501E-2</v>
      </c>
      <c r="AB25" s="49">
        <f t="shared" si="21"/>
        <v>3.5683920311943549</v>
      </c>
      <c r="AC25" s="67">
        <f t="shared" si="22"/>
        <v>0.25196480387204401</v>
      </c>
      <c r="AD25" s="67">
        <f t="shared" si="23"/>
        <v>0.89910919827845037</v>
      </c>
      <c r="AE25" s="67">
        <v>1.7024599999999999</v>
      </c>
      <c r="AF25" s="67">
        <v>0.42896000000000001</v>
      </c>
      <c r="AG25" s="67">
        <v>0.7992800000000001</v>
      </c>
      <c r="AH25" s="67">
        <v>0.71863999999999995</v>
      </c>
      <c r="AI25" s="40">
        <v>6.7199501326783723E-3</v>
      </c>
    </row>
    <row r="26" spans="1:35" ht="12" customHeight="1" x14ac:dyDescent="0.3">
      <c r="A26" s="15">
        <v>229</v>
      </c>
      <c r="B26" s="24"/>
      <c r="C26" s="136"/>
      <c r="D26" s="51" t="s">
        <v>53</v>
      </c>
      <c r="E26" s="144" t="s">
        <v>54</v>
      </c>
      <c r="F26" s="40">
        <v>0.18695719532310834</v>
      </c>
      <c r="G26" s="40">
        <v>0.18695719532310834</v>
      </c>
      <c r="H26" s="40">
        <v>0.18695719532310834</v>
      </c>
      <c r="I26" s="40">
        <v>0.18695719532310834</v>
      </c>
      <c r="J26" s="40">
        <v>0.18695719532310834</v>
      </c>
      <c r="K26" s="40">
        <f t="shared" si="12"/>
        <v>0.18695719532310834</v>
      </c>
      <c r="L26" s="40">
        <f t="shared" si="13"/>
        <v>0</v>
      </c>
      <c r="M26" s="40"/>
      <c r="N26" s="40">
        <v>1.0427016796782589</v>
      </c>
      <c r="O26" s="40">
        <v>0.40444365586310227</v>
      </c>
      <c r="P26" s="40">
        <v>0.92747023105433313</v>
      </c>
      <c r="Q26" s="40">
        <v>0.40444365586310227</v>
      </c>
      <c r="R26" s="40">
        <v>0.76196672186736059</v>
      </c>
      <c r="S26" s="40">
        <f t="shared" si="14"/>
        <v>0.70820518886523143</v>
      </c>
      <c r="T26" s="40">
        <f t="shared" si="15"/>
        <v>0.2947021807633789</v>
      </c>
      <c r="U26" s="40"/>
      <c r="V26" s="40">
        <f t="shared" si="16"/>
        <v>0.20838591044824895</v>
      </c>
      <c r="W26" s="40">
        <f t="shared" si="17"/>
        <v>-0.52124799354212303</v>
      </c>
      <c r="X26" s="40">
        <f t="shared" si="18"/>
        <v>-3.5374559644717478</v>
      </c>
      <c r="Y26" s="40">
        <f t="shared" si="19"/>
        <v>3.5374559644717478</v>
      </c>
      <c r="Z26" s="40">
        <f t="shared" si="20"/>
        <v>7.6482232611022874E-3</v>
      </c>
      <c r="AA26" s="40">
        <v>2.4466579918685599E-2</v>
      </c>
      <c r="AB26" s="49">
        <f t="shared" si="21"/>
        <v>3.7880606180536542</v>
      </c>
      <c r="AC26" s="67">
        <f t="shared" si="22"/>
        <v>0.18695719532310834</v>
      </c>
      <c r="AD26" s="67">
        <f t="shared" si="23"/>
        <v>0.70820518886523154</v>
      </c>
      <c r="AE26" s="67">
        <v>2.19462</v>
      </c>
      <c r="AF26" s="67">
        <v>0.4103</v>
      </c>
      <c r="AG26" s="67">
        <v>1.01448</v>
      </c>
      <c r="AH26" s="67">
        <v>0.7184600000000001</v>
      </c>
      <c r="AI26" s="40">
        <v>7.6482232611022874E-3</v>
      </c>
    </row>
    <row r="27" spans="1:35" ht="12" customHeight="1" x14ac:dyDescent="0.3">
      <c r="A27" s="15">
        <v>243</v>
      </c>
      <c r="B27" s="24"/>
      <c r="C27" s="136"/>
      <c r="D27" s="51" t="s">
        <v>57</v>
      </c>
      <c r="E27" s="142"/>
      <c r="F27" s="40">
        <v>0.16013892187891199</v>
      </c>
      <c r="G27" s="40">
        <v>4.6622927245764612E-2</v>
      </c>
      <c r="H27" s="40">
        <v>0.28209679593762638</v>
      </c>
      <c r="I27" s="40">
        <v>6.0954863228713942E-2</v>
      </c>
      <c r="J27" s="40">
        <v>0.11849124676608609</v>
      </c>
      <c r="K27" s="40">
        <f t="shared" si="12"/>
        <v>0.13366095101142061</v>
      </c>
      <c r="L27" s="40">
        <f t="shared" si="13"/>
        <v>9.4639045468565455E-2</v>
      </c>
      <c r="M27" s="40"/>
      <c r="N27" s="40">
        <v>1.0430592258666254</v>
      </c>
      <c r="O27" s="40">
        <v>1.1056272345717395</v>
      </c>
      <c r="P27" s="40">
        <v>0.53536452665941237</v>
      </c>
      <c r="Q27" s="40">
        <v>0.30359085963003263</v>
      </c>
      <c r="R27" s="40">
        <v>0.54150474117829939</v>
      </c>
      <c r="S27" s="40">
        <f t="shared" si="14"/>
        <v>0.70582931758122192</v>
      </c>
      <c r="T27" s="40">
        <f t="shared" si="15"/>
        <v>0.35050641002737187</v>
      </c>
      <c r="U27" s="40"/>
      <c r="V27" s="40">
        <f t="shared" si="16"/>
        <v>0.25672095005811013</v>
      </c>
      <c r="W27" s="40">
        <f t="shared" si="17"/>
        <v>-0.5721683665698013</v>
      </c>
      <c r="X27" s="40">
        <f t="shared" si="18"/>
        <v>-3.1519370109089815</v>
      </c>
      <c r="Y27" s="40">
        <f t="shared" si="19"/>
        <v>3.1519370109089815</v>
      </c>
      <c r="Z27" s="40">
        <f t="shared" si="20"/>
        <v>1.3558805311885202E-2</v>
      </c>
      <c r="AA27" s="40">
        <v>3.4552540468186302E-2</v>
      </c>
      <c r="AB27" s="49">
        <f t="shared" si="21"/>
        <v>5.2807443927352615</v>
      </c>
      <c r="AC27" s="67">
        <f t="shared" si="22"/>
        <v>0.13366095101142061</v>
      </c>
      <c r="AD27" s="67">
        <f t="shared" si="23"/>
        <v>0.70582931758122192</v>
      </c>
      <c r="AE27" s="67">
        <v>6.2308400000000006</v>
      </c>
      <c r="AF27" s="67">
        <v>0.83282000000000012</v>
      </c>
      <c r="AG27" s="67">
        <v>1.2866</v>
      </c>
      <c r="AH27" s="67">
        <v>0.90812000000000004</v>
      </c>
      <c r="AI27" s="40">
        <v>1.3558805311885202E-2</v>
      </c>
    </row>
    <row r="28" spans="1:35" ht="12" customHeight="1" x14ac:dyDescent="0.3">
      <c r="A28" s="15">
        <v>264</v>
      </c>
      <c r="B28" s="24"/>
      <c r="C28" s="136"/>
      <c r="D28" s="51" t="s">
        <v>59</v>
      </c>
      <c r="E28" s="142"/>
      <c r="F28" s="40">
        <v>2.5124072652852392</v>
      </c>
      <c r="G28" s="40">
        <v>0.92120746994116132</v>
      </c>
      <c r="H28" s="40">
        <v>1.7444359171143513</v>
      </c>
      <c r="I28" s="40">
        <v>1.346635968278332</v>
      </c>
      <c r="J28" s="40">
        <v>2.0483499616270144</v>
      </c>
      <c r="K28" s="40">
        <f t="shared" si="12"/>
        <v>1.7146073164492197</v>
      </c>
      <c r="L28" s="40">
        <f t="shared" si="13"/>
        <v>0.6151513810649325</v>
      </c>
      <c r="M28" s="40"/>
      <c r="N28" s="40">
        <v>0.94968499914864635</v>
      </c>
      <c r="O28" s="40">
        <v>0.27042640655785555</v>
      </c>
      <c r="P28" s="40">
        <v>0.71094111065165033</v>
      </c>
      <c r="Q28" s="40">
        <v>0.73307630561163672</v>
      </c>
      <c r="R28" s="40">
        <v>0.7707791102138114</v>
      </c>
      <c r="S28" s="40">
        <f t="shared" si="14"/>
        <v>0.68698158643672014</v>
      </c>
      <c r="T28" s="40">
        <f t="shared" si="15"/>
        <v>0.25112352929484644</v>
      </c>
      <c r="U28" s="40"/>
      <c r="V28" s="40">
        <f t="shared" si="16"/>
        <v>0.46982669602290239</v>
      </c>
      <c r="W28" s="40">
        <f t="shared" si="17"/>
        <v>1.0276257300124996</v>
      </c>
      <c r="X28" s="40">
        <f t="shared" si="18"/>
        <v>3.0932304543979914</v>
      </c>
      <c r="Y28" s="40">
        <f t="shared" si="19"/>
        <v>3.0932304543979914</v>
      </c>
      <c r="Z28" s="40">
        <f t="shared" si="20"/>
        <v>1.4816870600440141E-2</v>
      </c>
      <c r="AA28" s="40">
        <v>3.6822367342728202E-2</v>
      </c>
      <c r="AB28" s="48">
        <f t="shared" si="21"/>
        <v>0.40066409366512584</v>
      </c>
      <c r="AC28" s="67">
        <f t="shared" si="22"/>
        <v>1.7146073164492195</v>
      </c>
      <c r="AD28" s="67">
        <f t="shared" si="23"/>
        <v>0.68698158643672014</v>
      </c>
      <c r="AE28" s="67">
        <v>0.39090000000000003</v>
      </c>
      <c r="AF28" s="67">
        <v>0.67023999999999995</v>
      </c>
      <c r="AG28" s="67">
        <v>1.6444400000000001</v>
      </c>
      <c r="AH28" s="67">
        <v>1.1297000000000001</v>
      </c>
      <c r="AI28" s="40">
        <v>1.4816870600440141E-2</v>
      </c>
    </row>
    <row r="29" spans="1:35" ht="12" customHeight="1" x14ac:dyDescent="0.3">
      <c r="A29" s="15">
        <v>273</v>
      </c>
      <c r="B29" s="24"/>
      <c r="C29" s="136"/>
      <c r="D29" s="51" t="s">
        <v>61</v>
      </c>
      <c r="E29" s="142"/>
      <c r="F29" s="40">
        <v>0.5688202247191011</v>
      </c>
      <c r="G29" s="40">
        <v>0.5688202247191011</v>
      </c>
      <c r="H29" s="40">
        <v>1.3258066839527511</v>
      </c>
      <c r="I29" s="40">
        <v>0.5688202247191011</v>
      </c>
      <c r="J29" s="40">
        <v>0.5688202247191011</v>
      </c>
      <c r="K29" s="40">
        <f t="shared" si="12"/>
        <v>0.72021751656583111</v>
      </c>
      <c r="L29" s="40">
        <f t="shared" si="13"/>
        <v>0.33853463617866281</v>
      </c>
      <c r="M29" s="40"/>
      <c r="N29" s="40">
        <v>9.3248556551308842E-2</v>
      </c>
      <c r="O29" s="40">
        <v>0.50269797976219988</v>
      </c>
      <c r="P29" s="40">
        <v>9.3248556551308842E-2</v>
      </c>
      <c r="Q29" s="40">
        <v>9.3248556551308842E-2</v>
      </c>
      <c r="R29" s="40">
        <v>9.3248556551308842E-2</v>
      </c>
      <c r="S29" s="40">
        <f t="shared" si="14"/>
        <v>0.17513844119348704</v>
      </c>
      <c r="T29" s="40">
        <f t="shared" si="15"/>
        <v>0.18311134872952647</v>
      </c>
      <c r="U29" s="40"/>
      <c r="V29" s="40">
        <f t="shared" si="16"/>
        <v>0.27215387736183905</v>
      </c>
      <c r="W29" s="40">
        <f t="shared" si="17"/>
        <v>0.54507907537234401</v>
      </c>
      <c r="X29" s="40">
        <f t="shared" si="18"/>
        <v>2.8324351959625758</v>
      </c>
      <c r="Y29" s="40">
        <f t="shared" si="19"/>
        <v>2.8324351959625758</v>
      </c>
      <c r="Z29" s="40">
        <f t="shared" si="20"/>
        <v>2.2067345385586107E-2</v>
      </c>
      <c r="AA29" s="40">
        <v>4.5763861157215799E-2</v>
      </c>
      <c r="AB29" s="48">
        <f t="shared" si="21"/>
        <v>0.24317437047156101</v>
      </c>
      <c r="AC29" s="67">
        <f t="shared" si="22"/>
        <v>0.72021751656583122</v>
      </c>
      <c r="AD29" s="67">
        <f t="shared" si="23"/>
        <v>0.17513844119348707</v>
      </c>
      <c r="AE29" s="67">
        <v>0.55536000000000008</v>
      </c>
      <c r="AF29" s="67">
        <v>0.39998000000000006</v>
      </c>
      <c r="AG29" s="67">
        <v>3.3877200000000003</v>
      </c>
      <c r="AH29" s="67">
        <v>0.59332000000000007</v>
      </c>
      <c r="AI29" s="40">
        <v>2.2067345385586107E-2</v>
      </c>
    </row>
    <row r="30" spans="1:35" ht="12" customHeight="1" x14ac:dyDescent="0.3">
      <c r="A30" s="15">
        <v>274</v>
      </c>
      <c r="B30" s="24"/>
      <c r="C30" s="136"/>
      <c r="D30" s="51" t="s">
        <v>65</v>
      </c>
      <c r="E30" s="142"/>
      <c r="F30" s="40">
        <v>0.60673398779218579</v>
      </c>
      <c r="G30" s="40">
        <v>0.3787516525554836</v>
      </c>
      <c r="H30" s="40">
        <v>0.64836432167871505</v>
      </c>
      <c r="I30" s="40">
        <v>0.31419650642738595</v>
      </c>
      <c r="J30" s="40">
        <v>0.42628899327726355</v>
      </c>
      <c r="K30" s="40">
        <f t="shared" si="12"/>
        <v>0.47486709234620683</v>
      </c>
      <c r="L30" s="40">
        <f t="shared" si="13"/>
        <v>0.14569077986906984</v>
      </c>
      <c r="M30" s="40"/>
      <c r="N30" s="40">
        <v>1.0349250197316495</v>
      </c>
      <c r="O30" s="40">
        <v>0.84568056253139123</v>
      </c>
      <c r="P30" s="40">
        <v>0.88505417234699002</v>
      </c>
      <c r="Q30" s="40">
        <v>0.75356963478510441</v>
      </c>
      <c r="R30" s="40">
        <v>0.81904283561742131</v>
      </c>
      <c r="S30" s="40">
        <f t="shared" si="14"/>
        <v>0.86765444500251121</v>
      </c>
      <c r="T30" s="40">
        <f t="shared" si="15"/>
        <v>0.10505174877421694</v>
      </c>
      <c r="U30" s="40"/>
      <c r="V30" s="40">
        <f t="shared" si="16"/>
        <v>0.12700723061971503</v>
      </c>
      <c r="W30" s="40">
        <f t="shared" si="17"/>
        <v>-0.39278735265630438</v>
      </c>
      <c r="X30" s="40">
        <f t="shared" si="18"/>
        <v>-4.3736502130213575</v>
      </c>
      <c r="Y30" s="40">
        <f t="shared" si="19"/>
        <v>4.3736502130213575</v>
      </c>
      <c r="Z30" s="40">
        <f t="shared" si="20"/>
        <v>2.3688617510999369E-3</v>
      </c>
      <c r="AA30" s="40">
        <v>1.29514277910704E-2</v>
      </c>
      <c r="AB30" s="49">
        <f t="shared" si="21"/>
        <v>1.8271521842367187</v>
      </c>
      <c r="AC30" s="67">
        <f t="shared" si="22"/>
        <v>0.47486709234620678</v>
      </c>
      <c r="AD30" s="67">
        <f t="shared" si="23"/>
        <v>0.86765444500251132</v>
      </c>
      <c r="AE30" s="67">
        <v>1.4220400000000002</v>
      </c>
      <c r="AF30" s="67">
        <v>0.67527999999999999</v>
      </c>
      <c r="AG30" s="67">
        <v>1.11496</v>
      </c>
      <c r="AH30" s="67">
        <v>0.96739999999999993</v>
      </c>
      <c r="AI30" s="40">
        <v>2.3688617510999369E-3</v>
      </c>
    </row>
    <row r="31" spans="1:35" ht="12" customHeight="1" x14ac:dyDescent="0.3">
      <c r="A31" s="15">
        <v>277</v>
      </c>
      <c r="B31" s="24"/>
      <c r="C31" s="136"/>
      <c r="D31" s="51" t="s">
        <v>66</v>
      </c>
      <c r="E31" s="144" t="s">
        <v>67</v>
      </c>
      <c r="F31" s="40">
        <v>0.84655090739802996</v>
      </c>
      <c r="G31" s="40">
        <v>0.36418432186086019</v>
      </c>
      <c r="H31" s="40">
        <v>0.80881752397131601</v>
      </c>
      <c r="I31" s="40">
        <v>0.3249808066123262</v>
      </c>
      <c r="J31" s="40">
        <v>0.58723598882699812</v>
      </c>
      <c r="K31" s="40">
        <f t="shared" si="12"/>
        <v>0.58635390973390611</v>
      </c>
      <c r="L31" s="40">
        <f t="shared" si="13"/>
        <v>0.2423161881342249</v>
      </c>
      <c r="M31" s="40"/>
      <c r="N31" s="40">
        <v>1.5976765799256505</v>
      </c>
      <c r="O31" s="40">
        <v>1.7020446096654274</v>
      </c>
      <c r="P31" s="40">
        <v>1.0772304832713755</v>
      </c>
      <c r="Q31" s="40">
        <v>0.73596654275092932</v>
      </c>
      <c r="R31" s="40">
        <v>0.88773234200743489</v>
      </c>
      <c r="S31" s="40">
        <f t="shared" si="14"/>
        <v>1.2001301115241634</v>
      </c>
      <c r="T31" s="40">
        <f t="shared" si="15"/>
        <v>0.42956543785053791</v>
      </c>
      <c r="U31" s="40"/>
      <c r="V31" s="40">
        <f t="shared" si="16"/>
        <v>0.34874317228271684</v>
      </c>
      <c r="W31" s="40">
        <f t="shared" si="17"/>
        <v>-0.61377620179025727</v>
      </c>
      <c r="X31" s="40">
        <f t="shared" si="18"/>
        <v>-2.4889680940619368</v>
      </c>
      <c r="Y31" s="40">
        <f t="shared" si="19"/>
        <v>2.4889680940619368</v>
      </c>
      <c r="Z31" s="40">
        <f t="shared" si="20"/>
        <v>3.7582625880396958E-2</v>
      </c>
      <c r="AA31" s="40">
        <v>6.2438020221946999E-2</v>
      </c>
      <c r="AB31" s="49">
        <f t="shared" si="21"/>
        <v>2.0467674754122402</v>
      </c>
      <c r="AC31" s="67">
        <f t="shared" si="22"/>
        <v>0.586353909733906</v>
      </c>
      <c r="AD31" s="67">
        <f t="shared" si="23"/>
        <v>1.2001301115241634</v>
      </c>
      <c r="AE31" s="67">
        <v>1.22438</v>
      </c>
      <c r="AF31" s="67">
        <v>0.71791999999999989</v>
      </c>
      <c r="AG31" s="67">
        <v>1.0760000000000001</v>
      </c>
      <c r="AH31" s="67">
        <v>1.2913399999999999</v>
      </c>
      <c r="AI31" s="40">
        <v>3.7582625880396958E-2</v>
      </c>
    </row>
    <row r="32" spans="1:35" ht="12" customHeight="1" x14ac:dyDescent="0.3">
      <c r="A32" s="15">
        <v>284</v>
      </c>
      <c r="B32" s="24"/>
      <c r="C32" s="136"/>
      <c r="D32" s="51" t="s">
        <v>68</v>
      </c>
      <c r="E32" s="142"/>
      <c r="F32" s="40">
        <v>3.3583982071243219</v>
      </c>
      <c r="G32" s="40">
        <v>2.8152276480301959</v>
      </c>
      <c r="H32" s="40">
        <v>1.2647440434064638</v>
      </c>
      <c r="I32" s="40">
        <v>2.4077022882755368</v>
      </c>
      <c r="J32" s="40">
        <v>1.6539867893371079</v>
      </c>
      <c r="K32" s="40">
        <f t="shared" si="12"/>
        <v>2.3000117952347248</v>
      </c>
      <c r="L32" s="40">
        <f t="shared" si="13"/>
        <v>0.84946366025219677</v>
      </c>
      <c r="M32" s="40"/>
      <c r="N32" s="40">
        <v>0.84670348579950516</v>
      </c>
      <c r="O32" s="40">
        <v>0.50926760517215952</v>
      </c>
      <c r="P32" s="40">
        <v>0.74763598223504157</v>
      </c>
      <c r="Q32" s="40">
        <v>0.6909323325521558</v>
      </c>
      <c r="R32" s="40">
        <v>0.87866074501384817</v>
      </c>
      <c r="S32" s="40">
        <f t="shared" si="14"/>
        <v>0.73464003015454205</v>
      </c>
      <c r="T32" s="40">
        <f t="shared" si="15"/>
        <v>0.14677548496112683</v>
      </c>
      <c r="U32" s="40"/>
      <c r="V32" s="40">
        <f t="shared" si="16"/>
        <v>0.60956195463407714</v>
      </c>
      <c r="W32" s="40">
        <f t="shared" si="17"/>
        <v>1.5653717650801826</v>
      </c>
      <c r="X32" s="40">
        <f t="shared" si="18"/>
        <v>3.6317390931349069</v>
      </c>
      <c r="Y32" s="40">
        <f t="shared" si="19"/>
        <v>3.6317390931349069</v>
      </c>
      <c r="Z32" s="40">
        <f t="shared" si="20"/>
        <v>6.6682192094006578E-3</v>
      </c>
      <c r="AA32" s="40">
        <v>2.2893282593702501E-2</v>
      </c>
      <c r="AB32" s="48">
        <f t="shared" si="21"/>
        <v>0.31940707072746521</v>
      </c>
      <c r="AC32" s="67">
        <f t="shared" si="22"/>
        <v>2.3000117952347252</v>
      </c>
      <c r="AD32" s="67">
        <f t="shared" si="23"/>
        <v>0.73464003015454216</v>
      </c>
      <c r="AE32" s="67">
        <v>0.33911999999999998</v>
      </c>
      <c r="AF32" s="67">
        <v>0.7799799999999999</v>
      </c>
      <c r="AG32" s="67">
        <v>1.22038</v>
      </c>
      <c r="AH32" s="67">
        <v>0.89654000000000011</v>
      </c>
      <c r="AI32" s="40">
        <v>6.6682192094006578E-3</v>
      </c>
    </row>
    <row r="33" spans="1:35" ht="12" customHeight="1" x14ac:dyDescent="0.3">
      <c r="A33" s="15">
        <v>314</v>
      </c>
      <c r="B33" s="24"/>
      <c r="C33" s="136"/>
      <c r="D33" s="51" t="s">
        <v>69</v>
      </c>
      <c r="E33" s="142"/>
      <c r="F33" s="40">
        <v>0.58990275933833292</v>
      </c>
      <c r="G33" s="40">
        <v>0.26307605822478974</v>
      </c>
      <c r="H33" s="40">
        <v>0.56693817503319088</v>
      </c>
      <c r="I33" s="40">
        <v>0.2415467604387192</v>
      </c>
      <c r="J33" s="40">
        <v>0.41252526702309611</v>
      </c>
      <c r="K33" s="40">
        <f t="shared" si="12"/>
        <v>0.41479780401162569</v>
      </c>
      <c r="L33" s="40">
        <f t="shared" si="13"/>
        <v>0.16343883759882358</v>
      </c>
      <c r="M33" s="40"/>
      <c r="N33" s="40">
        <v>1.2031216515465391</v>
      </c>
      <c r="O33" s="40">
        <v>0.93113793842417314</v>
      </c>
      <c r="P33" s="40">
        <v>0.99337452675191085</v>
      </c>
      <c r="Q33" s="40">
        <v>1.101150082148725</v>
      </c>
      <c r="R33" s="40">
        <v>1.0863275948282018</v>
      </c>
      <c r="S33" s="40">
        <f t="shared" si="14"/>
        <v>1.0630223587399099</v>
      </c>
      <c r="T33" s="40">
        <f t="shared" si="15"/>
        <v>0.10472462698553073</v>
      </c>
      <c r="U33" s="40"/>
      <c r="V33" s="40">
        <f t="shared" si="16"/>
        <v>0.13725797086674635</v>
      </c>
      <c r="W33" s="40">
        <f t="shared" si="17"/>
        <v>-0.64822455472828422</v>
      </c>
      <c r="X33" s="40">
        <f t="shared" si="18"/>
        <v>-6.6788686367073264</v>
      </c>
      <c r="Y33" s="40">
        <f t="shared" si="19"/>
        <v>6.6788686367073264</v>
      </c>
      <c r="Z33" s="40">
        <f t="shared" si="20"/>
        <v>1.5607356447296065E-4</v>
      </c>
      <c r="AA33" s="40">
        <v>2.2348678245884298E-3</v>
      </c>
      <c r="AB33" s="49">
        <f t="shared" si="21"/>
        <v>2.5627482799067955</v>
      </c>
      <c r="AC33" s="67">
        <f t="shared" si="22"/>
        <v>0.41479780401162575</v>
      </c>
      <c r="AD33" s="67">
        <f t="shared" si="23"/>
        <v>1.0630223587399099</v>
      </c>
      <c r="AE33" s="67">
        <v>1.6721400000000002</v>
      </c>
      <c r="AF33" s="67">
        <v>0.69359999999999999</v>
      </c>
      <c r="AG33" s="67">
        <v>1.11992</v>
      </c>
      <c r="AH33" s="67">
        <v>1.1904999999999999</v>
      </c>
      <c r="AI33" s="40">
        <v>1.5607356447296065E-4</v>
      </c>
    </row>
    <row r="34" spans="1:35" ht="12" customHeight="1" x14ac:dyDescent="0.3">
      <c r="A34" s="15">
        <v>331</v>
      </c>
      <c r="B34" s="24"/>
      <c r="C34" s="136"/>
      <c r="D34" s="51" t="s">
        <v>70</v>
      </c>
      <c r="E34" s="142"/>
      <c r="F34" s="40">
        <v>6.459148276625581</v>
      </c>
      <c r="G34" s="40">
        <v>2.3743449701084951</v>
      </c>
      <c r="H34" s="40">
        <v>1.5990109971215589</v>
      </c>
      <c r="I34" s="40">
        <v>2.1898295077127465</v>
      </c>
      <c r="J34" s="40">
        <v>2.3599527640416267</v>
      </c>
      <c r="K34" s="40">
        <f t="shared" si="12"/>
        <v>2.9964573031220012</v>
      </c>
      <c r="L34" s="40">
        <f t="shared" si="13"/>
        <v>1.9612429183824787</v>
      </c>
      <c r="M34" s="40"/>
      <c r="N34" s="40">
        <v>0.93065901391378214</v>
      </c>
      <c r="O34" s="40">
        <v>0.34649772593060724</v>
      </c>
      <c r="P34" s="40">
        <v>0.63197372646933891</v>
      </c>
      <c r="Q34" s="40">
        <v>0.53909430912839418</v>
      </c>
      <c r="R34" s="40">
        <v>0.42741108336873074</v>
      </c>
      <c r="S34" s="40">
        <f t="shared" si="14"/>
        <v>0.57512717176217065</v>
      </c>
      <c r="T34" s="40">
        <f t="shared" si="15"/>
        <v>0.22639802065548392</v>
      </c>
      <c r="U34" s="40"/>
      <c r="V34" s="40">
        <f t="shared" si="16"/>
        <v>1.3960175229312386</v>
      </c>
      <c r="W34" s="40">
        <f t="shared" si="17"/>
        <v>2.4213301313598308</v>
      </c>
      <c r="X34" s="40">
        <f t="shared" si="18"/>
        <v>2.4528903502312014</v>
      </c>
      <c r="Y34" s="40">
        <f t="shared" si="19"/>
        <v>2.4528903502312014</v>
      </c>
      <c r="Z34" s="40">
        <f t="shared" si="20"/>
        <v>3.9757113481329105E-2</v>
      </c>
      <c r="AA34" s="40">
        <v>6.4973699261343706E-2</v>
      </c>
      <c r="AB34" s="48">
        <f t="shared" si="21"/>
        <v>0.19193571393890616</v>
      </c>
      <c r="AC34" s="67">
        <f t="shared" si="22"/>
        <v>2.9964573031220012</v>
      </c>
      <c r="AD34" s="67">
        <f t="shared" si="23"/>
        <v>0.57512717176217065</v>
      </c>
      <c r="AE34" s="67">
        <v>0.27098</v>
      </c>
      <c r="AF34" s="67">
        <v>0.81197999999999992</v>
      </c>
      <c r="AG34" s="67">
        <v>1.9304600000000001</v>
      </c>
      <c r="AH34" s="67">
        <v>1.11026</v>
      </c>
      <c r="AI34" s="40">
        <v>3.9757113481329105E-2</v>
      </c>
    </row>
    <row r="35" spans="1:35" ht="12" customHeight="1" x14ac:dyDescent="0.3">
      <c r="A35" s="15">
        <v>334</v>
      </c>
      <c r="B35" s="24"/>
      <c r="C35" s="136"/>
      <c r="D35" s="51" t="s">
        <v>72</v>
      </c>
      <c r="E35" s="142"/>
      <c r="F35" s="40">
        <v>1.184534559185684</v>
      </c>
      <c r="G35" s="40">
        <v>0.88901658184206211</v>
      </c>
      <c r="H35" s="40">
        <v>0.88901658184206211</v>
      </c>
      <c r="I35" s="40">
        <v>0.88901658184206211</v>
      </c>
      <c r="J35" s="40">
        <v>0.88901658184206211</v>
      </c>
      <c r="K35" s="40">
        <f t="shared" si="12"/>
        <v>0.94812017731078657</v>
      </c>
      <c r="L35" s="40">
        <f t="shared" si="13"/>
        <v>0.13215965718271483</v>
      </c>
      <c r="M35" s="40"/>
      <c r="N35" s="40">
        <v>0.31341158494235311</v>
      </c>
      <c r="O35" s="40">
        <v>0.31341158494235311</v>
      </c>
      <c r="P35" s="40">
        <v>0.31341158494235311</v>
      </c>
      <c r="Q35" s="40">
        <v>0.31341158494235311</v>
      </c>
      <c r="R35" s="40">
        <v>0.31341158494235311</v>
      </c>
      <c r="S35" s="40">
        <f t="shared" si="14"/>
        <v>0.31341158494235311</v>
      </c>
      <c r="T35" s="40">
        <f t="shared" si="15"/>
        <v>0</v>
      </c>
      <c r="U35" s="40"/>
      <c r="V35" s="40">
        <f t="shared" si="16"/>
        <v>9.345098979318707E-2</v>
      </c>
      <c r="W35" s="40">
        <f t="shared" si="17"/>
        <v>0.63470859236843347</v>
      </c>
      <c r="X35" s="40">
        <f t="shared" si="18"/>
        <v>9.6051791582801869</v>
      </c>
      <c r="Y35" s="40">
        <f t="shared" si="19"/>
        <v>9.6051791582801869</v>
      </c>
      <c r="Z35" s="40">
        <f t="shared" si="20"/>
        <v>1.1457010151259962E-5</v>
      </c>
      <c r="AA35" s="40">
        <v>3.4451766084838098E-4</v>
      </c>
      <c r="AB35" s="48">
        <f t="shared" si="21"/>
        <v>0.33056103270716408</v>
      </c>
      <c r="AC35" s="67">
        <f t="shared" si="22"/>
        <v>0.94812017731078646</v>
      </c>
      <c r="AD35" s="67">
        <f t="shared" si="23"/>
        <v>0.31341158494235311</v>
      </c>
      <c r="AE35" s="67">
        <v>0.60909999999999997</v>
      </c>
      <c r="AF35" s="67">
        <v>0.57750000000000001</v>
      </c>
      <c r="AG35" s="67">
        <v>1.72776</v>
      </c>
      <c r="AH35" s="67">
        <v>0.54149999999999998</v>
      </c>
      <c r="AI35" s="40">
        <v>1.1457010151259962E-5</v>
      </c>
    </row>
    <row r="36" spans="1:35" ht="12" customHeight="1" x14ac:dyDescent="0.3">
      <c r="A36" s="15">
        <v>348</v>
      </c>
      <c r="B36" s="24"/>
      <c r="C36" s="136"/>
      <c r="D36" s="51" t="s">
        <v>74</v>
      </c>
      <c r="E36" s="144" t="s">
        <v>75</v>
      </c>
      <c r="F36" s="40">
        <v>0.78144165508218177</v>
      </c>
      <c r="G36" s="40">
        <v>1.3620287840379428</v>
      </c>
      <c r="H36" s="40">
        <v>1.5972279008913242</v>
      </c>
      <c r="I36" s="40">
        <v>0.48143756644042851</v>
      </c>
      <c r="J36" s="40">
        <v>1.0864543298716167</v>
      </c>
      <c r="K36" s="40">
        <f t="shared" ref="K36:K48" si="24">AVERAGE(F36:J36)</f>
        <v>1.0617180472646988</v>
      </c>
      <c r="L36" s="40">
        <f t="shared" ref="L36:L48" si="25">STDEV(F36:J36)</f>
        <v>0.44521048900216914</v>
      </c>
      <c r="M36" s="40"/>
      <c r="N36" s="40">
        <v>0.4465352365461735</v>
      </c>
      <c r="O36" s="40">
        <v>0.20020191256064387</v>
      </c>
      <c r="P36" s="40">
        <v>0.34841134075548946</v>
      </c>
      <c r="Q36" s="40">
        <v>0.56855211867971622</v>
      </c>
      <c r="R36" s="40">
        <v>0.34257831122577748</v>
      </c>
      <c r="S36" s="40">
        <f t="shared" ref="S36:S48" si="26">AVERAGE(N36:R36)</f>
        <v>0.38125578395356008</v>
      </c>
      <c r="T36" s="40">
        <f t="shared" ref="T36:T48" si="27">STDEV(N36:R36)</f>
        <v>0.13665333203457375</v>
      </c>
      <c r="U36" s="40"/>
      <c r="V36" s="40">
        <f t="shared" ref="V36:V48" si="28">SQRT(((4)*L36^2+4*T36^2)/8)</f>
        <v>0.329307236994347</v>
      </c>
      <c r="W36" s="40">
        <f t="shared" ref="W36:W48" si="29">K36-S36</f>
        <v>0.68046226331113868</v>
      </c>
      <c r="X36" s="40">
        <f t="shared" ref="X36:X48" si="30">W36/(V36*SQRT(1/2))</f>
        <v>2.9222526970284104</v>
      </c>
      <c r="Y36" s="40">
        <f t="shared" ref="Y36:Y48" si="31">ABS(X36)</f>
        <v>2.9222526970284104</v>
      </c>
      <c r="Z36" s="40">
        <f t="shared" ref="Z36:Z48" si="32">TDIST(Y36,8,2)</f>
        <v>1.9224835779194982E-2</v>
      </c>
      <c r="AA36" s="40">
        <v>4.3582976976674299E-2</v>
      </c>
      <c r="AB36" s="48">
        <f t="shared" ref="AB36:AB48" si="33">AD36/AC36</f>
        <v>0.35909324979055257</v>
      </c>
      <c r="AC36" s="67">
        <f t="shared" ref="AC36:AC48" si="34">AF36/AE36</f>
        <v>1.0617180472646988</v>
      </c>
      <c r="AD36" s="67">
        <f t="shared" ref="AD36:AD48" si="35">AH36/AG36</f>
        <v>0.38125578395356019</v>
      </c>
      <c r="AE36" s="67">
        <v>0.97831999999999986</v>
      </c>
      <c r="AF36" s="67">
        <v>1.0387</v>
      </c>
      <c r="AG36" s="67">
        <v>3.5659000000000001</v>
      </c>
      <c r="AH36" s="67">
        <v>1.3595200000000003</v>
      </c>
      <c r="AI36" s="40">
        <v>1.9224835779194982E-2</v>
      </c>
    </row>
    <row r="37" spans="1:35" ht="12" customHeight="1" x14ac:dyDescent="0.3">
      <c r="A37" s="15">
        <v>355</v>
      </c>
      <c r="B37" s="24"/>
      <c r="C37" s="136"/>
      <c r="D37" s="51" t="s">
        <v>76</v>
      </c>
      <c r="E37" s="142"/>
      <c r="F37" s="40">
        <v>1.0952095460962732</v>
      </c>
      <c r="G37" s="40">
        <v>0.42711818515868255</v>
      </c>
      <c r="H37" s="40">
        <v>0.8193281373895217</v>
      </c>
      <c r="I37" s="40">
        <v>0.58338329433152181</v>
      </c>
      <c r="J37" s="40">
        <v>0.64333649215773492</v>
      </c>
      <c r="K37" s="40">
        <f t="shared" si="24"/>
        <v>0.71367513102674685</v>
      </c>
      <c r="L37" s="40">
        <f t="shared" si="25"/>
        <v>0.25532794485158272</v>
      </c>
      <c r="M37" s="40"/>
      <c r="N37" s="40">
        <v>1.0738959570764621</v>
      </c>
      <c r="O37" s="40">
        <v>0.92343029411236921</v>
      </c>
      <c r="P37" s="40">
        <v>1.5531071114540531</v>
      </c>
      <c r="Q37" s="40">
        <v>1.271645701365586</v>
      </c>
      <c r="R37" s="40">
        <v>1.030649415902525</v>
      </c>
      <c r="S37" s="40">
        <f t="shared" si="26"/>
        <v>1.1705456959821992</v>
      </c>
      <c r="T37" s="40">
        <f t="shared" si="27"/>
        <v>0.24827032180081129</v>
      </c>
      <c r="U37" s="40"/>
      <c r="V37" s="40">
        <f t="shared" si="28"/>
        <v>0.25182385918456102</v>
      </c>
      <c r="W37" s="40">
        <f t="shared" si="29"/>
        <v>-0.45687056495545231</v>
      </c>
      <c r="X37" s="40">
        <f t="shared" si="30"/>
        <v>-2.565732060898664</v>
      </c>
      <c r="Y37" s="40">
        <f t="shared" si="31"/>
        <v>2.565732060898664</v>
      </c>
      <c r="Z37" s="40">
        <f t="shared" si="32"/>
        <v>3.3348238234790821E-2</v>
      </c>
      <c r="AA37" s="40">
        <v>5.7692466376108399E-2</v>
      </c>
      <c r="AB37" s="49">
        <f t="shared" si="33"/>
        <v>1.6401660154504245</v>
      </c>
      <c r="AC37" s="67">
        <f t="shared" si="34"/>
        <v>0.71367513102674685</v>
      </c>
      <c r="AD37" s="67">
        <f t="shared" si="35"/>
        <v>1.1705456959821989</v>
      </c>
      <c r="AE37" s="67">
        <v>1.0341400000000001</v>
      </c>
      <c r="AF37" s="67">
        <v>0.73804000000000003</v>
      </c>
      <c r="AG37" s="67">
        <v>1.1145399999999999</v>
      </c>
      <c r="AH37" s="67">
        <v>1.3046199999999999</v>
      </c>
      <c r="AI37" s="40">
        <v>3.3348238234790821E-2</v>
      </c>
    </row>
    <row r="38" spans="1:35" ht="12" customHeight="1" x14ac:dyDescent="0.3">
      <c r="A38" s="15">
        <v>361</v>
      </c>
      <c r="B38" s="24"/>
      <c r="C38" s="136"/>
      <c r="D38" s="51" t="s">
        <v>78</v>
      </c>
      <c r="E38" s="143"/>
      <c r="F38" s="40">
        <v>0.11428247819685131</v>
      </c>
      <c r="G38" s="40">
        <v>7.5376599841431649E-2</v>
      </c>
      <c r="H38" s="40">
        <v>0.82778344093328815</v>
      </c>
      <c r="I38" s="40">
        <v>7.5376599841431649E-2</v>
      </c>
      <c r="J38" s="40">
        <v>0.49399705515913472</v>
      </c>
      <c r="K38" s="40">
        <f t="shared" si="24"/>
        <v>0.31736323479442746</v>
      </c>
      <c r="L38" s="40">
        <f t="shared" si="25"/>
        <v>0.33544192866406164</v>
      </c>
      <c r="M38" s="40"/>
      <c r="N38" s="40">
        <v>0.70307231678040616</v>
      </c>
      <c r="O38" s="40">
        <v>3.3327489008173061</v>
      </c>
      <c r="P38" s="40">
        <v>2.655301702047312</v>
      </c>
      <c r="Q38" s="40">
        <v>3.3135974968305777</v>
      </c>
      <c r="R38" s="40">
        <v>0.43495266096620183</v>
      </c>
      <c r="S38" s="40">
        <f t="shared" si="26"/>
        <v>2.0879346154883609</v>
      </c>
      <c r="T38" s="40">
        <f t="shared" si="27"/>
        <v>1.4163253901318094</v>
      </c>
      <c r="U38" s="40"/>
      <c r="V38" s="40">
        <f t="shared" si="28"/>
        <v>1.0291984498234263</v>
      </c>
      <c r="W38" s="40">
        <f t="shared" si="29"/>
        <v>-1.7705713806939334</v>
      </c>
      <c r="X38" s="40">
        <f t="shared" si="30"/>
        <v>-2.4329283241308883</v>
      </c>
      <c r="Y38" s="40">
        <f t="shared" si="31"/>
        <v>2.4329283241308883</v>
      </c>
      <c r="Z38" s="40">
        <f t="shared" si="32"/>
        <v>4.1014454081219842E-2</v>
      </c>
      <c r="AA38" s="40">
        <v>6.66662125741775E-2</v>
      </c>
      <c r="AB38" s="49">
        <f t="shared" si="33"/>
        <v>6.579005967218678</v>
      </c>
      <c r="AC38" s="67">
        <f t="shared" si="34"/>
        <v>0.31736323479442752</v>
      </c>
      <c r="AD38" s="67">
        <f t="shared" si="35"/>
        <v>2.0879346154883609</v>
      </c>
      <c r="AE38" s="67">
        <v>1.7657999999999998</v>
      </c>
      <c r="AF38" s="67">
        <v>0.56040000000000001</v>
      </c>
      <c r="AG38" s="67">
        <v>0.74146000000000001</v>
      </c>
      <c r="AH38" s="67">
        <v>1.5481199999999999</v>
      </c>
      <c r="AI38" s="40">
        <v>4.1014454081219842E-2</v>
      </c>
    </row>
    <row r="39" spans="1:35" ht="12" customHeight="1" x14ac:dyDescent="0.3">
      <c r="A39" s="15">
        <v>362</v>
      </c>
      <c r="B39" s="24"/>
      <c r="C39" s="137"/>
      <c r="D39" s="51" t="s">
        <v>79</v>
      </c>
      <c r="E39" s="23" t="s">
        <v>80</v>
      </c>
      <c r="F39" s="40">
        <v>0.83383323335332926</v>
      </c>
      <c r="G39" s="40">
        <v>2.0738709400976947E-2</v>
      </c>
      <c r="H39" s="40">
        <v>0.22319821749935728</v>
      </c>
      <c r="I39" s="40">
        <v>0.16072499785757133</v>
      </c>
      <c r="J39" s="40">
        <v>9.7052018167795018E-2</v>
      </c>
      <c r="K39" s="40">
        <f t="shared" si="24"/>
        <v>0.26710943525580599</v>
      </c>
      <c r="L39" s="40">
        <f t="shared" si="25"/>
        <v>0.32559167931642408</v>
      </c>
      <c r="M39" s="40"/>
      <c r="N39" s="40">
        <v>2.561637220928251</v>
      </c>
      <c r="O39" s="40">
        <v>0.69952564903709591</v>
      </c>
      <c r="P39" s="40">
        <v>1.7386951087882749</v>
      </c>
      <c r="Q39" s="40">
        <v>0.39375390558427542</v>
      </c>
      <c r="R39" s="40">
        <v>2.3894364596943705</v>
      </c>
      <c r="S39" s="40">
        <f t="shared" si="26"/>
        <v>1.5566096688064535</v>
      </c>
      <c r="T39" s="40">
        <f t="shared" si="27"/>
        <v>0.9777093758629154</v>
      </c>
      <c r="U39" s="40"/>
      <c r="V39" s="40">
        <f t="shared" si="28"/>
        <v>0.72867193073781178</v>
      </c>
      <c r="W39" s="40">
        <f t="shared" si="29"/>
        <v>-1.2895002335506476</v>
      </c>
      <c r="X39" s="40">
        <f t="shared" si="30"/>
        <v>-2.5026745810341517</v>
      </c>
      <c r="Y39" s="40">
        <f t="shared" si="31"/>
        <v>2.5026745810341517</v>
      </c>
      <c r="Z39" s="40">
        <f t="shared" si="32"/>
        <v>3.6788406257894743E-2</v>
      </c>
      <c r="AA39" s="40">
        <v>6.1801428910824401E-2</v>
      </c>
      <c r="AB39" s="49">
        <f t="shared" si="33"/>
        <v>5.8276101977293173</v>
      </c>
      <c r="AC39" s="67">
        <f t="shared" si="34"/>
        <v>0.26710943525580594</v>
      </c>
      <c r="AD39" s="67">
        <f t="shared" si="35"/>
        <v>1.5566096688064535</v>
      </c>
      <c r="AE39" s="67">
        <v>2.3338000000000001</v>
      </c>
      <c r="AF39" s="67">
        <v>0.62337999999999993</v>
      </c>
      <c r="AG39" s="67">
        <v>1.4082399999999999</v>
      </c>
      <c r="AH39" s="67">
        <v>2.1920799999999998</v>
      </c>
      <c r="AI39" s="40">
        <v>3.6788406257894743E-2</v>
      </c>
    </row>
    <row r="40" spans="1:35" ht="12" customHeight="1" x14ac:dyDescent="0.3">
      <c r="A40" s="15">
        <v>367</v>
      </c>
      <c r="B40" s="24"/>
      <c r="C40" s="138" t="s">
        <v>85</v>
      </c>
      <c r="D40" s="69" t="s">
        <v>86</v>
      </c>
      <c r="E40" s="142"/>
      <c r="F40" s="40">
        <v>0.6025496451950052</v>
      </c>
      <c r="G40" s="40">
        <v>8.7463556851311949E-2</v>
      </c>
      <c r="H40" s="40">
        <v>0.41008856372737773</v>
      </c>
      <c r="I40" s="40">
        <v>0.1969992848891578</v>
      </c>
      <c r="J40" s="40">
        <v>0.21164530502227846</v>
      </c>
      <c r="K40" s="40">
        <f t="shared" si="24"/>
        <v>0.30174927113702621</v>
      </c>
      <c r="L40" s="40">
        <f t="shared" si="25"/>
        <v>0.20446755184372947</v>
      </c>
      <c r="M40" s="40"/>
      <c r="N40" s="40">
        <v>0.80112159759266877</v>
      </c>
      <c r="O40" s="40">
        <v>0.45246888250581324</v>
      </c>
      <c r="P40" s="40">
        <v>0.60361099712761612</v>
      </c>
      <c r="Q40" s="40">
        <v>0.66023799753795664</v>
      </c>
      <c r="R40" s="40">
        <v>0.70756394474080164</v>
      </c>
      <c r="S40" s="40">
        <f t="shared" si="26"/>
        <v>0.64500068390097121</v>
      </c>
      <c r="T40" s="40">
        <f t="shared" si="27"/>
        <v>0.12971283450894164</v>
      </c>
      <c r="U40" s="40"/>
      <c r="V40" s="40">
        <f t="shared" si="28"/>
        <v>0.17121974067453827</v>
      </c>
      <c r="W40" s="40">
        <f t="shared" si="29"/>
        <v>-0.343251412763945</v>
      </c>
      <c r="X40" s="40">
        <f t="shared" si="30"/>
        <v>-2.8351333866182151</v>
      </c>
      <c r="Y40" s="40">
        <f t="shared" si="31"/>
        <v>2.8351333866182151</v>
      </c>
      <c r="Z40" s="40">
        <f t="shared" si="32"/>
        <v>2.1975904698898034E-2</v>
      </c>
      <c r="AA40" s="40">
        <v>4.5763861157215799E-2</v>
      </c>
      <c r="AB40" s="49">
        <f t="shared" si="33"/>
        <v>2.1375384983384849</v>
      </c>
      <c r="AC40" s="67">
        <f t="shared" si="34"/>
        <v>0.30174927113702621</v>
      </c>
      <c r="AD40" s="67">
        <f t="shared" si="35"/>
        <v>0.64500068390097132</v>
      </c>
      <c r="AE40" s="67">
        <v>1.4543200000000001</v>
      </c>
      <c r="AF40" s="67">
        <v>0.43884000000000001</v>
      </c>
      <c r="AG40" s="67">
        <v>1.4621999999999997</v>
      </c>
      <c r="AH40" s="67">
        <v>0.94312000000000007</v>
      </c>
      <c r="AI40" s="40">
        <v>2.1975904698898034E-2</v>
      </c>
    </row>
    <row r="41" spans="1:35" ht="12" customHeight="1" x14ac:dyDescent="0.3">
      <c r="A41" s="15">
        <v>368</v>
      </c>
      <c r="B41" s="24"/>
      <c r="C41" s="136"/>
      <c r="D41" s="70" t="s">
        <v>87</v>
      </c>
      <c r="E41" s="142"/>
      <c r="F41" s="40">
        <v>0.34977741884651758</v>
      </c>
      <c r="G41" s="40">
        <v>0.11242317995587774</v>
      </c>
      <c r="H41" s="40">
        <v>0.35056531673495123</v>
      </c>
      <c r="I41" s="40">
        <v>0.15142412543334385</v>
      </c>
      <c r="J41" s="40">
        <v>0.15058698392688311</v>
      </c>
      <c r="K41" s="40">
        <f t="shared" si="24"/>
        <v>0.22295540497951469</v>
      </c>
      <c r="L41" s="40">
        <f t="shared" si="25"/>
        <v>0.11719577409974288</v>
      </c>
      <c r="M41" s="40"/>
      <c r="N41" s="40">
        <v>0.51455594852712472</v>
      </c>
      <c r="O41" s="40">
        <v>0.60435699226985251</v>
      </c>
      <c r="P41" s="40">
        <v>0.54450883033996533</v>
      </c>
      <c r="Q41" s="40">
        <v>0.55487713558287166</v>
      </c>
      <c r="R41" s="40">
        <v>0.54652488969275259</v>
      </c>
      <c r="S41" s="40">
        <f t="shared" si="26"/>
        <v>0.55296475928251332</v>
      </c>
      <c r="T41" s="40">
        <f t="shared" si="27"/>
        <v>3.2530870695375365E-2</v>
      </c>
      <c r="U41" s="40"/>
      <c r="V41" s="40">
        <f t="shared" si="28"/>
        <v>8.6003218006761806E-2</v>
      </c>
      <c r="W41" s="40">
        <f t="shared" si="29"/>
        <v>-0.3300093543029986</v>
      </c>
      <c r="X41" s="40">
        <f t="shared" si="30"/>
        <v>-5.4265842067513681</v>
      </c>
      <c r="Y41" s="40">
        <f t="shared" si="31"/>
        <v>5.4265842067513681</v>
      </c>
      <c r="Z41" s="40">
        <f t="shared" si="32"/>
        <v>6.2587651739795763E-4</v>
      </c>
      <c r="AA41" s="40">
        <v>5.7031609633597501E-3</v>
      </c>
      <c r="AB41" s="49">
        <f t="shared" si="33"/>
        <v>2.4801585740131316</v>
      </c>
      <c r="AC41" s="67">
        <f t="shared" si="34"/>
        <v>0.22295540497951472</v>
      </c>
      <c r="AD41" s="67">
        <f t="shared" si="35"/>
        <v>0.55296475928251343</v>
      </c>
      <c r="AE41" s="67">
        <v>2.0307199999999996</v>
      </c>
      <c r="AF41" s="67">
        <v>0.45276000000000005</v>
      </c>
      <c r="AG41" s="67">
        <v>1.7360599999999997</v>
      </c>
      <c r="AH41" s="67">
        <v>0.95998000000000006</v>
      </c>
      <c r="AI41" s="40">
        <v>6.2587651739795763E-4</v>
      </c>
    </row>
    <row r="42" spans="1:35" ht="12" customHeight="1" x14ac:dyDescent="0.3">
      <c r="A42" s="15">
        <v>375</v>
      </c>
      <c r="B42" s="24"/>
      <c r="C42" s="136"/>
      <c r="D42" s="70" t="s">
        <v>88</v>
      </c>
      <c r="E42" s="142"/>
      <c r="F42" s="40">
        <v>0.48071802072237824</v>
      </c>
      <c r="G42" s="40">
        <v>9.181030308899002E-2</v>
      </c>
      <c r="H42" s="40">
        <v>0.43671927955843903</v>
      </c>
      <c r="I42" s="40">
        <v>0.13798779897356445</v>
      </c>
      <c r="J42" s="40">
        <v>0.30544930764016659</v>
      </c>
      <c r="K42" s="40">
        <f t="shared" si="24"/>
        <v>0.29053694199670765</v>
      </c>
      <c r="L42" s="40">
        <f t="shared" si="25"/>
        <v>0.17358284421135178</v>
      </c>
      <c r="M42" s="40"/>
      <c r="N42" s="40">
        <v>0.57375564700318948</v>
      </c>
      <c r="O42" s="40">
        <v>0.57908822907967672</v>
      </c>
      <c r="P42" s="40">
        <v>0.45543269375886658</v>
      </c>
      <c r="Q42" s="40">
        <v>0.49789212085844503</v>
      </c>
      <c r="R42" s="40">
        <v>0.50825544074293927</v>
      </c>
      <c r="S42" s="40">
        <f t="shared" si="26"/>
        <v>0.52288482628862343</v>
      </c>
      <c r="T42" s="40">
        <f t="shared" si="27"/>
        <v>5.2761508968287484E-2</v>
      </c>
      <c r="U42" s="40"/>
      <c r="V42" s="40">
        <f t="shared" si="28"/>
        <v>0.12828636060219556</v>
      </c>
      <c r="W42" s="40">
        <f t="shared" si="29"/>
        <v>-0.23234788429191577</v>
      </c>
      <c r="X42" s="40">
        <f t="shared" si="30"/>
        <v>-2.5613754074234625</v>
      </c>
      <c r="Y42" s="40">
        <f t="shared" si="31"/>
        <v>2.5613754074234625</v>
      </c>
      <c r="Z42" s="40">
        <f t="shared" si="32"/>
        <v>3.357504260590069E-2</v>
      </c>
      <c r="AA42" s="40">
        <v>5.7692466376108399E-2</v>
      </c>
      <c r="AB42" s="49">
        <f t="shared" si="33"/>
        <v>1.799718902164767</v>
      </c>
      <c r="AC42" s="67">
        <f t="shared" si="34"/>
        <v>0.29053694199670771</v>
      </c>
      <c r="AD42" s="67">
        <f t="shared" si="35"/>
        <v>0.52288482628862343</v>
      </c>
      <c r="AE42" s="67">
        <v>1.65232</v>
      </c>
      <c r="AF42" s="67">
        <v>0.48006000000000004</v>
      </c>
      <c r="AG42" s="67">
        <v>1.9877800000000003</v>
      </c>
      <c r="AH42" s="67">
        <v>1.03938</v>
      </c>
      <c r="AI42" s="40">
        <v>3.357504260590069E-2</v>
      </c>
    </row>
    <row r="43" spans="1:35" ht="12" customHeight="1" x14ac:dyDescent="0.3">
      <c r="A43" s="15">
        <v>390</v>
      </c>
      <c r="B43" s="24"/>
      <c r="C43" s="136"/>
      <c r="D43" s="70" t="s">
        <v>89</v>
      </c>
      <c r="E43" s="142"/>
      <c r="F43" s="40">
        <v>0.36591299834560603</v>
      </c>
      <c r="G43" s="40">
        <v>6.7257058206550521E-2</v>
      </c>
      <c r="H43" s="40">
        <v>0.4678798888420323</v>
      </c>
      <c r="I43" s="40">
        <v>6.7257058206550521E-2</v>
      </c>
      <c r="J43" s="40">
        <v>0.23253425027843552</v>
      </c>
      <c r="K43" s="40">
        <f t="shared" si="24"/>
        <v>0.24016825077583498</v>
      </c>
      <c r="L43" s="40">
        <f t="shared" si="25"/>
        <v>0.17854913234683822</v>
      </c>
      <c r="M43" s="40"/>
      <c r="N43" s="40">
        <v>1.1040404040404039</v>
      </c>
      <c r="O43" s="40">
        <v>1.927384960718294</v>
      </c>
      <c r="P43" s="40">
        <v>1.4686868686868686</v>
      </c>
      <c r="Q43" s="40">
        <v>0.38024691358024687</v>
      </c>
      <c r="R43" s="40">
        <v>0.76913580246913582</v>
      </c>
      <c r="S43" s="40">
        <f t="shared" si="26"/>
        <v>1.1298989898989897</v>
      </c>
      <c r="T43" s="40">
        <f t="shared" si="27"/>
        <v>0.60074080930617546</v>
      </c>
      <c r="U43" s="40"/>
      <c r="V43" s="40">
        <f t="shared" si="28"/>
        <v>0.44315308451349372</v>
      </c>
      <c r="W43" s="40">
        <f t="shared" si="29"/>
        <v>-0.88973073912315481</v>
      </c>
      <c r="X43" s="40">
        <f t="shared" si="30"/>
        <v>-2.8393557939680552</v>
      </c>
      <c r="Y43" s="40">
        <f t="shared" si="31"/>
        <v>2.8393557939680552</v>
      </c>
      <c r="Z43" s="40">
        <f t="shared" si="32"/>
        <v>2.1833594330576831E-2</v>
      </c>
      <c r="AA43" s="40">
        <v>4.5763861157215799E-2</v>
      </c>
      <c r="AB43" s="49">
        <f t="shared" si="33"/>
        <v>4.7046143120457655</v>
      </c>
      <c r="AC43" s="67">
        <f t="shared" si="34"/>
        <v>0.24016825077583498</v>
      </c>
      <c r="AD43" s="67">
        <f t="shared" si="35"/>
        <v>1.1298989898989897</v>
      </c>
      <c r="AE43" s="67">
        <v>1.8496200000000003</v>
      </c>
      <c r="AF43" s="67">
        <v>0.44421999999999995</v>
      </c>
      <c r="AG43" s="67">
        <v>0.89100000000000001</v>
      </c>
      <c r="AH43" s="67">
        <v>1.00674</v>
      </c>
      <c r="AI43" s="40">
        <v>2.1833594330576831E-2</v>
      </c>
    </row>
    <row r="44" spans="1:35" ht="12" customHeight="1" x14ac:dyDescent="0.3">
      <c r="A44" s="15">
        <v>392</v>
      </c>
      <c r="B44" s="24"/>
      <c r="C44" s="136"/>
      <c r="D44" s="70" t="s">
        <v>90</v>
      </c>
      <c r="E44" s="142"/>
      <c r="F44" s="40">
        <v>0.53696636704292056</v>
      </c>
      <c r="G44" s="40">
        <v>7.3047656267960184E-2</v>
      </c>
      <c r="H44" s="40">
        <v>0.37908917446378076</v>
      </c>
      <c r="I44" s="40">
        <v>0.11626704062162349</v>
      </c>
      <c r="J44" s="40">
        <v>0.22609715165865885</v>
      </c>
      <c r="K44" s="40">
        <f t="shared" si="24"/>
        <v>0.26629347801098879</v>
      </c>
      <c r="L44" s="40">
        <f t="shared" si="25"/>
        <v>0.19199889725221692</v>
      </c>
      <c r="M44" s="40"/>
      <c r="N44" s="40">
        <v>0.75436145483575567</v>
      </c>
      <c r="O44" s="40">
        <v>0.54703092347789328</v>
      </c>
      <c r="P44" s="40">
        <v>0.57591162037145738</v>
      </c>
      <c r="Q44" s="40">
        <v>0.75600507173213749</v>
      </c>
      <c r="R44" s="40">
        <v>0.59810044847261024</v>
      </c>
      <c r="S44" s="40">
        <f t="shared" si="26"/>
        <v>0.64628190377797079</v>
      </c>
      <c r="T44" s="40">
        <f t="shared" si="27"/>
        <v>0.10105017250768633</v>
      </c>
      <c r="U44" s="40"/>
      <c r="V44" s="40">
        <f t="shared" si="28"/>
        <v>0.15341889373525758</v>
      </c>
      <c r="W44" s="40">
        <f t="shared" si="29"/>
        <v>-0.379988425766982</v>
      </c>
      <c r="X44" s="40">
        <f t="shared" si="30"/>
        <v>-3.502728850279607</v>
      </c>
      <c r="Y44" s="40">
        <f t="shared" si="31"/>
        <v>3.502728850279607</v>
      </c>
      <c r="Z44" s="40">
        <f t="shared" si="32"/>
        <v>8.0468379044542522E-3</v>
      </c>
      <c r="AA44" s="40">
        <v>2.5073082509319399E-2</v>
      </c>
      <c r="AB44" s="49">
        <f t="shared" si="33"/>
        <v>2.4269535574254717</v>
      </c>
      <c r="AC44" s="67">
        <f t="shared" si="34"/>
        <v>0.26629347801098874</v>
      </c>
      <c r="AD44" s="67">
        <f t="shared" si="35"/>
        <v>0.64628190377797079</v>
      </c>
      <c r="AE44" s="67">
        <v>1.73996</v>
      </c>
      <c r="AF44" s="67">
        <v>0.46333999999999997</v>
      </c>
      <c r="AG44" s="67">
        <v>1.70356</v>
      </c>
      <c r="AH44" s="67">
        <v>1.1009799999999998</v>
      </c>
      <c r="AI44" s="40">
        <v>8.0468379044542522E-3</v>
      </c>
    </row>
    <row r="45" spans="1:35" ht="12" customHeight="1" x14ac:dyDescent="0.3">
      <c r="A45" s="15">
        <v>395</v>
      </c>
      <c r="B45" s="24"/>
      <c r="C45" s="137"/>
      <c r="D45" s="71" t="s">
        <v>91</v>
      </c>
      <c r="E45" s="27" t="s">
        <v>92</v>
      </c>
      <c r="F45" s="40">
        <v>0.52722620399744125</v>
      </c>
      <c r="G45" s="40">
        <v>6.4295878536273332E-2</v>
      </c>
      <c r="H45" s="40">
        <v>0.43571064896408573</v>
      </c>
      <c r="I45" s="40">
        <v>0.16951918432355514</v>
      </c>
      <c r="J45" s="40">
        <v>0.33159701823783605</v>
      </c>
      <c r="K45" s="40">
        <f t="shared" si="24"/>
        <v>0.30566978681183826</v>
      </c>
      <c r="L45" s="40">
        <f t="shared" si="25"/>
        <v>0.18938614212039212</v>
      </c>
      <c r="M45" s="40"/>
      <c r="N45" s="40">
        <v>0.79686828369665341</v>
      </c>
      <c r="O45" s="40">
        <v>0.62720294749769734</v>
      </c>
      <c r="P45" s="40">
        <v>0.51697881486030084</v>
      </c>
      <c r="Q45" s="40">
        <v>0.55259441203561555</v>
      </c>
      <c r="R45" s="40">
        <v>0.68609149524101931</v>
      </c>
      <c r="S45" s="40">
        <f t="shared" si="26"/>
        <v>0.63594719066625738</v>
      </c>
      <c r="T45" s="40">
        <f t="shared" si="27"/>
        <v>0.1113414471337271</v>
      </c>
      <c r="U45" s="40"/>
      <c r="V45" s="40">
        <f t="shared" si="28"/>
        <v>0.15534482398373933</v>
      </c>
      <c r="W45" s="40">
        <f t="shared" si="29"/>
        <v>-0.33027740385441912</v>
      </c>
      <c r="X45" s="40">
        <f t="shared" si="30"/>
        <v>-3.0067482900182574</v>
      </c>
      <c r="Y45" s="40">
        <f t="shared" si="31"/>
        <v>3.0067482900182574</v>
      </c>
      <c r="Z45" s="40">
        <f t="shared" si="32"/>
        <v>1.6897036124680877E-2</v>
      </c>
      <c r="AA45" s="40">
        <v>4.06481788809697E-2</v>
      </c>
      <c r="AB45" s="49">
        <f t="shared" si="33"/>
        <v>2.0805039232017015</v>
      </c>
      <c r="AC45" s="67">
        <f t="shared" si="34"/>
        <v>0.30566978681183832</v>
      </c>
      <c r="AD45" s="67">
        <f t="shared" si="35"/>
        <v>0.63594719066625738</v>
      </c>
      <c r="AE45" s="67">
        <v>1.5319799999999999</v>
      </c>
      <c r="AF45" s="67">
        <v>0.46828000000000003</v>
      </c>
      <c r="AG45" s="67">
        <v>1.6285000000000001</v>
      </c>
      <c r="AH45" s="67">
        <v>1.0356400000000001</v>
      </c>
      <c r="AI45" s="40">
        <v>1.6897036124680877E-2</v>
      </c>
    </row>
    <row r="46" spans="1:35" ht="12" customHeight="1" x14ac:dyDescent="0.3">
      <c r="A46" s="15">
        <v>409</v>
      </c>
      <c r="B46" s="24"/>
      <c r="C46" s="138" t="s">
        <v>430</v>
      </c>
      <c r="D46" s="50" t="s">
        <v>100</v>
      </c>
      <c r="E46" s="142"/>
      <c r="F46" s="40">
        <v>0.41913564343681559</v>
      </c>
      <c r="G46" s="40">
        <v>0.3131038258405256</v>
      </c>
      <c r="H46" s="40">
        <v>0.40722014685044439</v>
      </c>
      <c r="I46" s="40">
        <v>0.3619734638670617</v>
      </c>
      <c r="J46" s="40">
        <v>0.60656318433595258</v>
      </c>
      <c r="K46" s="40">
        <f t="shared" si="24"/>
        <v>0.42159925286615996</v>
      </c>
      <c r="L46" s="40">
        <f t="shared" si="25"/>
        <v>0.11152463450425808</v>
      </c>
      <c r="M46" s="40"/>
      <c r="N46" s="40">
        <v>1.3381576191916607</v>
      </c>
      <c r="O46" s="40">
        <v>1.564092421527794</v>
      </c>
      <c r="P46" s="40">
        <v>1.8423808083393443</v>
      </c>
      <c r="Q46" s="40">
        <v>0.13262908067105661</v>
      </c>
      <c r="R46" s="40">
        <v>1.2061102450147754</v>
      </c>
      <c r="S46" s="40">
        <f t="shared" si="26"/>
        <v>1.2166740349489262</v>
      </c>
      <c r="T46" s="40">
        <f t="shared" si="27"/>
        <v>0.6523480319954319</v>
      </c>
      <c r="U46" s="40"/>
      <c r="V46" s="40">
        <f t="shared" si="28"/>
        <v>0.46797206057072543</v>
      </c>
      <c r="W46" s="40">
        <f t="shared" si="29"/>
        <v>-0.79507478208276627</v>
      </c>
      <c r="X46" s="40">
        <f t="shared" si="30"/>
        <v>-2.4027193814754413</v>
      </c>
      <c r="Y46" s="40">
        <f t="shared" si="31"/>
        <v>2.4027193814754413</v>
      </c>
      <c r="Z46" s="40">
        <f t="shared" si="32"/>
        <v>4.2993888966732806E-2</v>
      </c>
      <c r="AA46" s="40">
        <v>6.7688351980590006E-2</v>
      </c>
      <c r="AB46" s="49">
        <f t="shared" si="33"/>
        <v>2.8858543431412795</v>
      </c>
      <c r="AC46" s="67">
        <f t="shared" si="34"/>
        <v>0.42159925286615996</v>
      </c>
      <c r="AD46" s="67">
        <f t="shared" si="35"/>
        <v>1.2166740349489262</v>
      </c>
      <c r="AE46" s="67">
        <v>1.2420800000000001</v>
      </c>
      <c r="AF46" s="67">
        <v>0.52366000000000001</v>
      </c>
      <c r="AG46" s="67">
        <v>0.85953999999999997</v>
      </c>
      <c r="AH46" s="67">
        <v>1.0457799999999999</v>
      </c>
      <c r="AI46" s="40">
        <v>4.2993888966732806E-2</v>
      </c>
    </row>
    <row r="47" spans="1:35" ht="12" customHeight="1" x14ac:dyDescent="0.3">
      <c r="A47" s="15">
        <v>438</v>
      </c>
      <c r="B47" s="24"/>
      <c r="C47" s="136"/>
      <c r="D47" s="51" t="s">
        <v>101</v>
      </c>
      <c r="E47" s="142"/>
      <c r="F47" s="40">
        <v>0.92506790222080215</v>
      </c>
      <c r="G47" s="40">
        <v>0.35001027092415493</v>
      </c>
      <c r="H47" s="40">
        <v>0.79496952959167377</v>
      </c>
      <c r="I47" s="40">
        <v>0.32205053294684227</v>
      </c>
      <c r="J47" s="40">
        <v>0.52746901604546603</v>
      </c>
      <c r="K47" s="40">
        <f t="shared" si="24"/>
        <v>0.58391345034578779</v>
      </c>
      <c r="L47" s="40">
        <f t="shared" si="25"/>
        <v>0.26804845067473643</v>
      </c>
      <c r="M47" s="40"/>
      <c r="N47" s="40">
        <v>1.4132710581414076</v>
      </c>
      <c r="O47" s="40">
        <v>0.92987138485608456</v>
      </c>
      <c r="P47" s="40">
        <v>1.623794952028162</v>
      </c>
      <c r="Q47" s="40">
        <v>1.3239997239030901</v>
      </c>
      <c r="R47" s="40">
        <v>1.3982007684697331</v>
      </c>
      <c r="S47" s="40">
        <f t="shared" si="26"/>
        <v>1.3378275774796955</v>
      </c>
      <c r="T47" s="40">
        <f t="shared" si="27"/>
        <v>0.25383727312261672</v>
      </c>
      <c r="U47" s="40"/>
      <c r="V47" s="40">
        <f t="shared" si="28"/>
        <v>0.26103958812357614</v>
      </c>
      <c r="W47" s="40">
        <f t="shared" si="29"/>
        <v>-0.75391412713390771</v>
      </c>
      <c r="X47" s="40">
        <f t="shared" si="30"/>
        <v>-4.0844210302412405</v>
      </c>
      <c r="Y47" s="40">
        <f t="shared" si="31"/>
        <v>4.0844210302412405</v>
      </c>
      <c r="Z47" s="40">
        <f t="shared" si="32"/>
        <v>3.5125896769548645E-3</v>
      </c>
      <c r="AA47" s="40">
        <v>1.6003836351461902E-2</v>
      </c>
      <c r="AB47" s="49">
        <f t="shared" si="33"/>
        <v>2.2911401966977252</v>
      </c>
      <c r="AC47" s="67">
        <f t="shared" si="34"/>
        <v>0.58391345034578779</v>
      </c>
      <c r="AD47" s="67">
        <f t="shared" si="35"/>
        <v>1.3378275774796955</v>
      </c>
      <c r="AE47" s="67">
        <v>0.87625999999999993</v>
      </c>
      <c r="AF47" s="67">
        <v>0.51166</v>
      </c>
      <c r="AG47" s="67">
        <v>0.86925999999999992</v>
      </c>
      <c r="AH47" s="67">
        <v>1.16292</v>
      </c>
      <c r="AI47" s="40">
        <v>3.5125896769548645E-3</v>
      </c>
    </row>
    <row r="48" spans="1:35" ht="12" customHeight="1" x14ac:dyDescent="0.3">
      <c r="A48" s="15">
        <v>439</v>
      </c>
      <c r="B48" s="24"/>
      <c r="C48" s="136"/>
      <c r="D48" s="51" t="s">
        <v>102</v>
      </c>
      <c r="E48" s="142"/>
      <c r="F48" s="40">
        <v>0.5995982073868027</v>
      </c>
      <c r="G48" s="40">
        <v>0.13785865141915213</v>
      </c>
      <c r="H48" s="40">
        <v>0.42098078607118944</v>
      </c>
      <c r="I48" s="40">
        <v>0.13785865141915213</v>
      </c>
      <c r="J48" s="40">
        <v>0.27938752382424148</v>
      </c>
      <c r="K48" s="40">
        <f t="shared" si="24"/>
        <v>0.31513676402410756</v>
      </c>
      <c r="L48" s="40">
        <f t="shared" si="25"/>
        <v>0.19764509629352628</v>
      </c>
      <c r="M48" s="40"/>
      <c r="N48" s="40">
        <v>1.0811536282024516</v>
      </c>
      <c r="O48" s="40">
        <v>0.7456231918637598</v>
      </c>
      <c r="P48" s="40">
        <v>1.0339556801574756</v>
      </c>
      <c r="Q48" s="40">
        <v>0.63169196814697726</v>
      </c>
      <c r="R48" s="40">
        <v>1.5521637985027887</v>
      </c>
      <c r="S48" s="40">
        <f t="shared" si="26"/>
        <v>1.0089176533746906</v>
      </c>
      <c r="T48" s="40">
        <f t="shared" si="27"/>
        <v>0.35797503547694476</v>
      </c>
      <c r="U48" s="40"/>
      <c r="V48" s="40">
        <f t="shared" si="28"/>
        <v>0.28914504155665299</v>
      </c>
      <c r="W48" s="40">
        <f t="shared" si="29"/>
        <v>-0.69378088935058302</v>
      </c>
      <c r="X48" s="40">
        <f t="shared" si="30"/>
        <v>-3.3932947207141426</v>
      </c>
      <c r="Y48" s="40">
        <f t="shared" si="31"/>
        <v>3.3932947207141426</v>
      </c>
      <c r="Z48" s="40">
        <f t="shared" si="32"/>
        <v>9.4537606450986449E-3</v>
      </c>
      <c r="AA48" s="40">
        <v>2.8126655626812099E-2</v>
      </c>
      <c r="AB48" s="49">
        <f t="shared" si="33"/>
        <v>3.2015231751808861</v>
      </c>
      <c r="AC48" s="67">
        <f t="shared" si="34"/>
        <v>0.31513676402410762</v>
      </c>
      <c r="AD48" s="67">
        <f t="shared" si="35"/>
        <v>1.0089176533746906</v>
      </c>
      <c r="AE48" s="67">
        <v>1.55304</v>
      </c>
      <c r="AF48" s="67">
        <v>0.48942000000000008</v>
      </c>
      <c r="AG48" s="67">
        <v>1.3411599999999999</v>
      </c>
      <c r="AH48" s="67">
        <v>1.3531200000000001</v>
      </c>
      <c r="AI48" s="40">
        <v>9.4537606450986449E-3</v>
      </c>
    </row>
    <row r="49" spans="1:35" ht="12" customHeight="1" x14ac:dyDescent="0.3">
      <c r="A49" s="15">
        <v>440</v>
      </c>
      <c r="B49" s="24"/>
      <c r="C49" s="136"/>
      <c r="D49" s="51" t="s">
        <v>110</v>
      </c>
      <c r="E49" s="142"/>
      <c r="F49" s="40">
        <v>9.7346577131132248E-2</v>
      </c>
      <c r="G49" s="40">
        <v>9.7346577131132248E-2</v>
      </c>
      <c r="H49" s="40">
        <v>0.61031057638500275</v>
      </c>
      <c r="I49" s="40">
        <v>9.7346577131132248E-2</v>
      </c>
      <c r="J49" s="40">
        <v>9.7346577131132248E-2</v>
      </c>
      <c r="K49" s="40">
        <f t="shared" ref="K49:K74" si="36">AVERAGE(F49:J49)</f>
        <v>0.19993937698190636</v>
      </c>
      <c r="L49" s="40">
        <f t="shared" ref="L49:L74" si="37">STDEV(F49:J49)</f>
        <v>0.22940447446836118</v>
      </c>
      <c r="M49" s="40"/>
      <c r="N49" s="40">
        <v>1.0023316493643479</v>
      </c>
      <c r="O49" s="40">
        <v>1.2610336978848611</v>
      </c>
      <c r="P49" s="40">
        <v>0.51906956087270306</v>
      </c>
      <c r="Q49" s="40">
        <v>1.7537334147560097</v>
      </c>
      <c r="R49" s="40">
        <v>1.3878865263976019</v>
      </c>
      <c r="S49" s="40">
        <f t="shared" ref="S49:S74" si="38">AVERAGE(N49:R49)</f>
        <v>1.1848109698551048</v>
      </c>
      <c r="T49" s="40">
        <f t="shared" ref="T49:T74" si="39">STDEV(N49:R49)</f>
        <v>0.46022621076108022</v>
      </c>
      <c r="U49" s="40"/>
      <c r="V49" s="40">
        <f t="shared" ref="V49:V74" si="40">SQRT(((4)*L49^2+4*T49^2)/8)</f>
        <v>0.36361695365975938</v>
      </c>
      <c r="W49" s="40">
        <f t="shared" ref="W49:W74" si="41">K49-S49</f>
        <v>-0.98487159287319848</v>
      </c>
      <c r="X49" s="40">
        <f t="shared" ref="X49:X74" si="42">W49/(V49*SQRT(1/2))</f>
        <v>-3.8304560604744164</v>
      </c>
      <c r="Y49" s="40">
        <f t="shared" ref="Y49:Y74" si="43">ABS(X49)</f>
        <v>3.8304560604744164</v>
      </c>
      <c r="Z49" s="40">
        <f t="shared" ref="Z49:Z74" si="44">TDIST(Y49,8,2)</f>
        <v>5.0146659182073484E-3</v>
      </c>
      <c r="AA49" s="40">
        <v>1.9332498553743901E-2</v>
      </c>
      <c r="AB49" s="49">
        <f t="shared" ref="AB49:AB74" si="45">AD49/AC49</f>
        <v>5.9258510641569373</v>
      </c>
      <c r="AC49" s="67">
        <f t="shared" ref="AC49:AC74" si="46">AF49/AE49</f>
        <v>0.19993937698190636</v>
      </c>
      <c r="AD49" s="67">
        <f t="shared" ref="AD49:AD74" si="47">AH49/AG49</f>
        <v>1.1848109698551048</v>
      </c>
      <c r="AE49" s="67">
        <v>1.7155200000000002</v>
      </c>
      <c r="AF49" s="67">
        <v>0.34300000000000003</v>
      </c>
      <c r="AG49" s="67">
        <v>0.72051999999999994</v>
      </c>
      <c r="AH49" s="67">
        <v>0.85367999999999999</v>
      </c>
      <c r="AI49" s="40">
        <v>5.0146659182073484E-3</v>
      </c>
    </row>
    <row r="50" spans="1:35" ht="12" customHeight="1" x14ac:dyDescent="0.3">
      <c r="A50" s="15">
        <v>442</v>
      </c>
      <c r="B50" s="24"/>
      <c r="C50" s="136"/>
      <c r="D50" s="51" t="s">
        <v>111</v>
      </c>
      <c r="E50" s="142"/>
      <c r="F50" s="40">
        <v>0.373111952325625</v>
      </c>
      <c r="G50" s="40">
        <v>8.2080881526179678E-2</v>
      </c>
      <c r="H50" s="40">
        <v>0.44783741239083991</v>
      </c>
      <c r="I50" s="40">
        <v>8.2080881526179678E-2</v>
      </c>
      <c r="J50" s="40">
        <v>0.21504066564221733</v>
      </c>
      <c r="K50" s="40">
        <f t="shared" si="36"/>
        <v>0.24003035868220829</v>
      </c>
      <c r="L50" s="40">
        <f t="shared" si="37"/>
        <v>0.16689445883828213</v>
      </c>
      <c r="M50" s="40"/>
      <c r="N50" s="40">
        <v>1.0134571160889192</v>
      </c>
      <c r="O50" s="40">
        <v>0.85171620815944138</v>
      </c>
      <c r="P50" s="40">
        <v>0.6018226726854613</v>
      </c>
      <c r="Q50" s="40">
        <v>1.0379013712630951</v>
      </c>
      <c r="R50" s="40">
        <v>1.2238310195043014</v>
      </c>
      <c r="S50" s="40">
        <f t="shared" si="38"/>
        <v>0.94574567754024375</v>
      </c>
      <c r="T50" s="40">
        <f t="shared" si="39"/>
        <v>0.23320245635043987</v>
      </c>
      <c r="U50" s="40"/>
      <c r="V50" s="40">
        <f t="shared" si="40"/>
        <v>0.20277715112753936</v>
      </c>
      <c r="W50" s="40">
        <f t="shared" si="41"/>
        <v>-0.7057153188580354</v>
      </c>
      <c r="X50" s="40">
        <f t="shared" si="42"/>
        <v>-4.9218177174003266</v>
      </c>
      <c r="Y50" s="40">
        <f t="shared" si="43"/>
        <v>4.9218177174003266</v>
      </c>
      <c r="Z50" s="40">
        <f t="shared" si="44"/>
        <v>1.1613492642701642E-3</v>
      </c>
      <c r="AA50" s="40">
        <v>8.7305848151480805E-3</v>
      </c>
      <c r="AB50" s="49">
        <f t="shared" si="45"/>
        <v>3.9401085876490201</v>
      </c>
      <c r="AC50" s="67">
        <f t="shared" si="46"/>
        <v>0.24003035868220832</v>
      </c>
      <c r="AD50" s="67">
        <f t="shared" si="47"/>
        <v>0.94574567754024352</v>
      </c>
      <c r="AE50" s="67">
        <v>2.1344799999999999</v>
      </c>
      <c r="AF50" s="67">
        <v>0.51234000000000002</v>
      </c>
      <c r="AG50" s="67">
        <v>1.1740999999999999</v>
      </c>
      <c r="AH50" s="67">
        <v>1.1103999999999998</v>
      </c>
      <c r="AI50" s="40">
        <v>1.1613492642701642E-3</v>
      </c>
    </row>
    <row r="51" spans="1:35" ht="12" customHeight="1" x14ac:dyDescent="0.3">
      <c r="A51" s="15">
        <v>444</v>
      </c>
      <c r="B51" s="24"/>
      <c r="C51" s="136"/>
      <c r="D51" s="51" t="s">
        <v>113</v>
      </c>
      <c r="E51" s="143"/>
      <c r="F51" s="40">
        <v>8.4190360959870938E-2</v>
      </c>
      <c r="G51" s="40">
        <v>5.9550816696914699E-3</v>
      </c>
      <c r="H51" s="40">
        <v>0.92499117765678562</v>
      </c>
      <c r="I51" s="40">
        <v>9.8841752369429312E-2</v>
      </c>
      <c r="J51" s="40">
        <v>0.31190134099616856</v>
      </c>
      <c r="K51" s="40">
        <f t="shared" si="36"/>
        <v>0.28517594273038921</v>
      </c>
      <c r="L51" s="40">
        <f t="shared" si="37"/>
        <v>0.37521917114700104</v>
      </c>
      <c r="M51" s="40"/>
      <c r="N51" s="40">
        <v>2.3955251864505644</v>
      </c>
      <c r="O51" s="40">
        <v>3.1490354568559646</v>
      </c>
      <c r="P51" s="40">
        <v>2.5973917753426941</v>
      </c>
      <c r="Q51" s="40">
        <v>6.7495104370651227</v>
      </c>
      <c r="R51" s="40">
        <v>1.0301654097745927</v>
      </c>
      <c r="S51" s="40">
        <f t="shared" si="38"/>
        <v>3.1843256530977877</v>
      </c>
      <c r="T51" s="40">
        <f t="shared" si="39"/>
        <v>2.140028729289444</v>
      </c>
      <c r="U51" s="40"/>
      <c r="V51" s="40">
        <f t="shared" si="40"/>
        <v>1.5363125314499708</v>
      </c>
      <c r="W51" s="40">
        <f t="shared" si="41"/>
        <v>-2.8991497103673987</v>
      </c>
      <c r="X51" s="40">
        <f t="shared" si="42"/>
        <v>-2.6687387857742801</v>
      </c>
      <c r="Y51" s="40">
        <f t="shared" si="43"/>
        <v>2.6687387857742801</v>
      </c>
      <c r="Z51" s="40">
        <f t="shared" si="44"/>
        <v>2.8417762516341486E-2</v>
      </c>
      <c r="AA51" s="40">
        <v>5.2017083052001603E-2</v>
      </c>
      <c r="AB51" s="49">
        <f t="shared" si="45"/>
        <v>11.166179105466519</v>
      </c>
      <c r="AC51" s="67">
        <f t="shared" si="46"/>
        <v>0.28517594273038915</v>
      </c>
      <c r="AD51" s="67">
        <f t="shared" si="47"/>
        <v>3.1843256530977877</v>
      </c>
      <c r="AE51" s="67">
        <v>3.1737600000000001</v>
      </c>
      <c r="AF51" s="67">
        <v>0.90507999999999988</v>
      </c>
      <c r="AG51" s="67">
        <v>0.48002</v>
      </c>
      <c r="AH51" s="67">
        <v>1.52854</v>
      </c>
      <c r="AI51" s="40">
        <v>2.8417762516341486E-2</v>
      </c>
    </row>
    <row r="52" spans="1:35" ht="12" customHeight="1" x14ac:dyDescent="0.3">
      <c r="A52" s="15">
        <v>448</v>
      </c>
      <c r="B52" s="24"/>
      <c r="C52" s="136"/>
      <c r="D52" s="51" t="s">
        <v>115</v>
      </c>
      <c r="E52" s="23" t="s">
        <v>114</v>
      </c>
      <c r="F52" s="40">
        <v>0.22423191278493559</v>
      </c>
      <c r="G52" s="40">
        <v>0.73174760488932944</v>
      </c>
      <c r="H52" s="40">
        <v>0.8362239841427157</v>
      </c>
      <c r="I52" s="40">
        <v>1.0983440700363398</v>
      </c>
      <c r="J52" s="40">
        <v>1.6488065741658409</v>
      </c>
      <c r="K52" s="40">
        <f t="shared" si="36"/>
        <v>0.90787082920383233</v>
      </c>
      <c r="L52" s="40">
        <f t="shared" si="37"/>
        <v>0.52172326530168189</v>
      </c>
      <c r="M52" s="40"/>
      <c r="N52" s="40">
        <v>0.22809519244595694</v>
      </c>
      <c r="O52" s="40">
        <v>0.15766548435028518</v>
      </c>
      <c r="P52" s="40">
        <v>0.34172338589848056</v>
      </c>
      <c r="Q52" s="40">
        <v>0.2037398744188276</v>
      </c>
      <c r="R52" s="40">
        <v>0.235195082202943</v>
      </c>
      <c r="S52" s="40">
        <f t="shared" si="38"/>
        <v>0.23328380386329867</v>
      </c>
      <c r="T52" s="40">
        <f t="shared" si="39"/>
        <v>6.7787704707949731E-2</v>
      </c>
      <c r="U52" s="40"/>
      <c r="V52" s="40">
        <f t="shared" si="40"/>
        <v>0.37201501210745602</v>
      </c>
      <c r="W52" s="40">
        <f t="shared" si="41"/>
        <v>0.67458702534053372</v>
      </c>
      <c r="X52" s="40">
        <f t="shared" si="42"/>
        <v>2.5644398456746713</v>
      </c>
      <c r="Y52" s="40">
        <f t="shared" si="43"/>
        <v>2.5644398456746713</v>
      </c>
      <c r="Z52" s="40">
        <f t="shared" si="44"/>
        <v>3.3415346939491733E-2</v>
      </c>
      <c r="AA52" s="40">
        <v>5.7692466376108399E-2</v>
      </c>
      <c r="AB52" s="48">
        <f t="shared" si="45"/>
        <v>0.25695704318188034</v>
      </c>
      <c r="AC52" s="67">
        <f t="shared" si="46"/>
        <v>0.90787082920383233</v>
      </c>
      <c r="AD52" s="67">
        <f t="shared" si="47"/>
        <v>0.23328380386329864</v>
      </c>
      <c r="AE52" s="67">
        <v>0.96863999999999995</v>
      </c>
      <c r="AF52" s="67">
        <v>0.87940000000000007</v>
      </c>
      <c r="AG52" s="67">
        <v>3.3380800000000002</v>
      </c>
      <c r="AH52" s="67">
        <v>0.77871999999999997</v>
      </c>
      <c r="AI52" s="40">
        <v>3.3415346939491733E-2</v>
      </c>
    </row>
    <row r="53" spans="1:35" ht="12" customHeight="1" x14ac:dyDescent="0.3">
      <c r="A53" s="15">
        <v>864</v>
      </c>
      <c r="B53" s="24"/>
      <c r="C53" s="136"/>
      <c r="D53" s="51" t="s">
        <v>118</v>
      </c>
      <c r="E53" s="142"/>
      <c r="F53" s="40">
        <v>1.3358331240207157</v>
      </c>
      <c r="G53" s="40">
        <v>5.196933271137584E-2</v>
      </c>
      <c r="H53" s="40">
        <v>5.196933271137584E-2</v>
      </c>
      <c r="I53" s="40">
        <v>5.3883048070137662E-2</v>
      </c>
      <c r="J53" s="40">
        <v>6.8654538495580508E-2</v>
      </c>
      <c r="K53" s="40">
        <f t="shared" si="36"/>
        <v>0.31246187520183721</v>
      </c>
      <c r="L53" s="40">
        <f t="shared" si="37"/>
        <v>0.57212465197018114</v>
      </c>
      <c r="M53" s="40"/>
      <c r="N53" s="40">
        <v>2.5350093148849773</v>
      </c>
      <c r="O53" s="40">
        <v>1.1718962593933813</v>
      </c>
      <c r="P53" s="40">
        <v>1.3087936700646809</v>
      </c>
      <c r="Q53" s="40">
        <v>0.71693215833211243</v>
      </c>
      <c r="R53" s="40">
        <v>3.1841207376551615</v>
      </c>
      <c r="S53" s="40">
        <f t="shared" si="38"/>
        <v>1.7833504280660626</v>
      </c>
      <c r="T53" s="40">
        <f t="shared" si="39"/>
        <v>1.0324094131368775</v>
      </c>
      <c r="U53" s="40"/>
      <c r="V53" s="40">
        <f t="shared" si="40"/>
        <v>0.8346244106559646</v>
      </c>
      <c r="W53" s="40">
        <f t="shared" si="41"/>
        <v>-1.4708885528642255</v>
      </c>
      <c r="X53" s="40">
        <f t="shared" si="42"/>
        <v>-2.4923193159004891</v>
      </c>
      <c r="Y53" s="40">
        <f t="shared" si="43"/>
        <v>2.4923193159004891</v>
      </c>
      <c r="Z53" s="40">
        <f t="shared" si="44"/>
        <v>3.7386850006434109E-2</v>
      </c>
      <c r="AA53" s="40">
        <v>6.2438020221946999E-2</v>
      </c>
      <c r="AB53" s="49">
        <f t="shared" si="45"/>
        <v>5.7074176710809734</v>
      </c>
      <c r="AC53" s="67">
        <f t="shared" si="46"/>
        <v>0.3124618752018371</v>
      </c>
      <c r="AD53" s="67">
        <f t="shared" si="47"/>
        <v>1.7833504280660628</v>
      </c>
      <c r="AE53" s="67">
        <v>1.6721400000000002</v>
      </c>
      <c r="AF53" s="67">
        <v>0.52247999999999994</v>
      </c>
      <c r="AG53" s="67">
        <v>0.95545999999999986</v>
      </c>
      <c r="AH53" s="67">
        <v>1.7039200000000001</v>
      </c>
      <c r="AI53" s="40">
        <v>3.7386850006434109E-2</v>
      </c>
    </row>
    <row r="54" spans="1:35" ht="12" customHeight="1" x14ac:dyDescent="0.3">
      <c r="A54" s="15">
        <v>872</v>
      </c>
      <c r="B54" s="24"/>
      <c r="C54" s="136"/>
      <c r="D54" s="51" t="s">
        <v>119</v>
      </c>
      <c r="E54" s="143"/>
      <c r="F54" s="40">
        <v>0.69601121844811464</v>
      </c>
      <c r="G54" s="40">
        <v>0.15230601433468369</v>
      </c>
      <c r="H54" s="40">
        <v>0.5821907136179495</v>
      </c>
      <c r="I54" s="40">
        <v>0.15230601433468369</v>
      </c>
      <c r="J54" s="40">
        <v>0.41461514490495477</v>
      </c>
      <c r="K54" s="40">
        <f t="shared" si="36"/>
        <v>0.39948582112807729</v>
      </c>
      <c r="L54" s="40">
        <f t="shared" si="37"/>
        <v>0.24684661189001864</v>
      </c>
      <c r="M54" s="40"/>
      <c r="N54" s="40">
        <v>1.6727744202991723</v>
      </c>
      <c r="O54" s="40">
        <v>1.5138656722815136</v>
      </c>
      <c r="P54" s="40">
        <v>1.0637135142085636</v>
      </c>
      <c r="Q54" s="40">
        <v>0.89033903390339009</v>
      </c>
      <c r="R54" s="40">
        <v>1.3095238095238093</v>
      </c>
      <c r="S54" s="40">
        <f t="shared" si="38"/>
        <v>1.2900432900432899</v>
      </c>
      <c r="T54" s="40">
        <f t="shared" si="39"/>
        <v>0.31935392877758589</v>
      </c>
      <c r="U54" s="40"/>
      <c r="V54" s="40">
        <f t="shared" si="40"/>
        <v>0.28541214202207738</v>
      </c>
      <c r="W54" s="40">
        <f t="shared" si="41"/>
        <v>-0.89055746891521259</v>
      </c>
      <c r="X54" s="40">
        <f t="shared" si="42"/>
        <v>-4.4127010213711539</v>
      </c>
      <c r="Y54" s="40">
        <f t="shared" si="43"/>
        <v>4.4127010213711539</v>
      </c>
      <c r="Z54" s="40">
        <f t="shared" si="44"/>
        <v>2.2482836761936061E-3</v>
      </c>
      <c r="AA54" s="40">
        <v>1.25198171682659E-2</v>
      </c>
      <c r="AB54" s="49">
        <f t="shared" si="45"/>
        <v>3.2292592673262743</v>
      </c>
      <c r="AC54" s="67">
        <f t="shared" si="46"/>
        <v>0.39948582112807729</v>
      </c>
      <c r="AD54" s="67">
        <f t="shared" si="47"/>
        <v>1.2900432900432899</v>
      </c>
      <c r="AE54" s="67">
        <v>1.2836000000000001</v>
      </c>
      <c r="AF54" s="67">
        <v>0.51278000000000001</v>
      </c>
      <c r="AG54" s="67">
        <v>0.93324000000000018</v>
      </c>
      <c r="AH54" s="67">
        <v>1.2039200000000001</v>
      </c>
      <c r="AI54" s="40">
        <v>2.2482836761936061E-3</v>
      </c>
    </row>
    <row r="55" spans="1:35" ht="12" customHeight="1" x14ac:dyDescent="0.3">
      <c r="A55" s="15">
        <v>881</v>
      </c>
      <c r="B55" s="24"/>
      <c r="C55" s="136"/>
      <c r="D55" s="51" t="s">
        <v>122</v>
      </c>
      <c r="E55" s="142"/>
      <c r="F55" s="40">
        <v>0.77040717101890011</v>
      </c>
      <c r="G55" s="40">
        <v>0.25432718657732362</v>
      </c>
      <c r="H55" s="40">
        <v>0.86605611640529701</v>
      </c>
      <c r="I55" s="40">
        <v>0.59007089690776338</v>
      </c>
      <c r="J55" s="40">
        <v>0.90194657095878794</v>
      </c>
      <c r="K55" s="40">
        <f t="shared" si="36"/>
        <v>0.67656158837361446</v>
      </c>
      <c r="L55" s="40">
        <f t="shared" si="37"/>
        <v>0.26517734145351451</v>
      </c>
      <c r="M55" s="40"/>
      <c r="N55" s="40">
        <v>1.4679655047859852</v>
      </c>
      <c r="O55" s="40">
        <v>1.6642586238035038</v>
      </c>
      <c r="P55" s="40">
        <v>1.4099467220516528</v>
      </c>
      <c r="Q55" s="40">
        <v>1.228101860213112</v>
      </c>
      <c r="R55" s="40">
        <v>1.2690762145566192</v>
      </c>
      <c r="S55" s="40">
        <f t="shared" si="38"/>
        <v>1.4078697850821746</v>
      </c>
      <c r="T55" s="40">
        <f t="shared" si="39"/>
        <v>0.17387582339540855</v>
      </c>
      <c r="U55" s="40"/>
      <c r="V55" s="40">
        <f t="shared" si="40"/>
        <v>0.22422290737320433</v>
      </c>
      <c r="W55" s="40">
        <f t="shared" si="41"/>
        <v>-0.73130819670856018</v>
      </c>
      <c r="X55" s="40">
        <f t="shared" si="42"/>
        <v>-4.6124902320459862</v>
      </c>
      <c r="Y55" s="40">
        <f t="shared" si="43"/>
        <v>4.6124902320459862</v>
      </c>
      <c r="Z55" s="40">
        <f t="shared" si="44"/>
        <v>1.7270414598780036E-3</v>
      </c>
      <c r="AA55" s="40">
        <v>1.0747044549088499E-2</v>
      </c>
      <c r="AB55" s="49">
        <f t="shared" si="45"/>
        <v>2.0809188834774841</v>
      </c>
      <c r="AC55" s="67">
        <f t="shared" si="46"/>
        <v>0.67656158837361435</v>
      </c>
      <c r="AD55" s="67">
        <f t="shared" si="47"/>
        <v>1.4078697850821746</v>
      </c>
      <c r="AE55" s="67">
        <v>1.1312199999999999</v>
      </c>
      <c r="AF55" s="67">
        <v>0.76533999999999991</v>
      </c>
      <c r="AG55" s="67">
        <v>0.88591999999999993</v>
      </c>
      <c r="AH55" s="67">
        <v>1.24726</v>
      </c>
      <c r="AI55" s="40">
        <v>1.7270414598780036E-3</v>
      </c>
    </row>
    <row r="56" spans="1:35" ht="12" customHeight="1" x14ac:dyDescent="0.3">
      <c r="A56" s="15">
        <v>918</v>
      </c>
      <c r="B56" s="24"/>
      <c r="C56" s="136"/>
      <c r="D56" s="51" t="s">
        <v>123</v>
      </c>
      <c r="E56" s="142"/>
      <c r="F56" s="40">
        <v>1.3145301762915604</v>
      </c>
      <c r="G56" s="40">
        <v>2.5170836284286888E-2</v>
      </c>
      <c r="H56" s="40">
        <v>0.77005531841586417</v>
      </c>
      <c r="I56" s="40">
        <v>0.65913136688168739</v>
      </c>
      <c r="J56" s="40">
        <v>0.66707501483452314</v>
      </c>
      <c r="K56" s="40">
        <f t="shared" si="36"/>
        <v>0.68719254254158435</v>
      </c>
      <c r="L56" s="40">
        <f t="shared" si="37"/>
        <v>0.45822582598564177</v>
      </c>
      <c r="M56" s="40"/>
      <c r="N56" s="40">
        <v>1.483055024347929</v>
      </c>
      <c r="O56" s="40">
        <v>1.5870512390828619</v>
      </c>
      <c r="P56" s="40">
        <v>1.7539380557143704</v>
      </c>
      <c r="Q56" s="40">
        <v>1.4416536876762021</v>
      </c>
      <c r="R56" s="40">
        <v>1.4499339550105477</v>
      </c>
      <c r="S56" s="40">
        <f t="shared" si="38"/>
        <v>1.5431263923663823</v>
      </c>
      <c r="T56" s="40">
        <f t="shared" si="39"/>
        <v>0.13130218866767021</v>
      </c>
      <c r="U56" s="40"/>
      <c r="V56" s="40">
        <f t="shared" si="40"/>
        <v>0.33705427778708291</v>
      </c>
      <c r="W56" s="40">
        <f t="shared" si="41"/>
        <v>-0.85593384982479792</v>
      </c>
      <c r="X56" s="40">
        <f t="shared" si="42"/>
        <v>-3.5913303544573338</v>
      </c>
      <c r="Y56" s="40">
        <f t="shared" si="43"/>
        <v>3.5913303544573338</v>
      </c>
      <c r="Z56" s="40">
        <f t="shared" si="44"/>
        <v>7.0708021592237975E-3</v>
      </c>
      <c r="AA56" s="40">
        <v>2.3365111644035999E-2</v>
      </c>
      <c r="AB56" s="49">
        <f t="shared" si="45"/>
        <v>2.2455517148936504</v>
      </c>
      <c r="AC56" s="67">
        <f t="shared" si="46"/>
        <v>0.68719254254158435</v>
      </c>
      <c r="AD56" s="67">
        <f t="shared" si="47"/>
        <v>1.5431263923663825</v>
      </c>
      <c r="AE56" s="67">
        <v>1.0448600000000001</v>
      </c>
      <c r="AF56" s="67">
        <v>0.71801999999999988</v>
      </c>
      <c r="AG56" s="67">
        <v>1.0144599999999999</v>
      </c>
      <c r="AH56" s="67">
        <v>1.5654400000000002</v>
      </c>
      <c r="AI56" s="40">
        <v>7.0708021592237975E-3</v>
      </c>
    </row>
    <row r="57" spans="1:35" ht="12" customHeight="1" x14ac:dyDescent="0.3">
      <c r="A57" s="15">
        <v>919</v>
      </c>
      <c r="B57" s="24"/>
      <c r="C57" s="136"/>
      <c r="D57" s="51" t="s">
        <v>125</v>
      </c>
      <c r="E57" s="143"/>
      <c r="F57" s="40">
        <v>0.76347806674852103</v>
      </c>
      <c r="G57" s="40">
        <v>0.17181445633281778</v>
      </c>
      <c r="H57" s="40">
        <v>0.81530145264937093</v>
      </c>
      <c r="I57" s="40">
        <v>0.30336612823497522</v>
      </c>
      <c r="J57" s="40">
        <v>0.42750306953901107</v>
      </c>
      <c r="K57" s="40">
        <f t="shared" si="36"/>
        <v>0.49629263470093921</v>
      </c>
      <c r="L57" s="40">
        <f t="shared" si="37"/>
        <v>0.28301652356211099</v>
      </c>
      <c r="M57" s="40"/>
      <c r="N57" s="40">
        <v>1.109017792271429</v>
      </c>
      <c r="O57" s="40">
        <v>0.93861412905733055</v>
      </c>
      <c r="P57" s="40">
        <v>1.0612000067586975</v>
      </c>
      <c r="Q57" s="40">
        <v>1.0878968622746397</v>
      </c>
      <c r="R57" s="40">
        <v>0.74320328472703301</v>
      </c>
      <c r="S57" s="40">
        <f t="shared" si="38"/>
        <v>0.98798641501782603</v>
      </c>
      <c r="T57" s="40">
        <f t="shared" si="39"/>
        <v>0.15194351356876326</v>
      </c>
      <c r="U57" s="40"/>
      <c r="V57" s="40">
        <f t="shared" si="40"/>
        <v>0.22714002721317511</v>
      </c>
      <c r="W57" s="40">
        <f t="shared" si="41"/>
        <v>-0.49169378031688682</v>
      </c>
      <c r="X57" s="40">
        <f t="shared" si="42"/>
        <v>-3.0613715301091791</v>
      </c>
      <c r="Y57" s="40">
        <f t="shared" si="43"/>
        <v>3.0613715301091791</v>
      </c>
      <c r="Z57" s="40">
        <f t="shared" si="44"/>
        <v>1.5550188788667934E-2</v>
      </c>
      <c r="AA57" s="40">
        <v>3.8016413014305299E-2</v>
      </c>
      <c r="AB57" s="49">
        <f t="shared" si="45"/>
        <v>1.9907335832480693</v>
      </c>
      <c r="AC57" s="67">
        <f t="shared" si="46"/>
        <v>0.49629263470093926</v>
      </c>
      <c r="AD57" s="67">
        <f t="shared" si="47"/>
        <v>0.98798641501782591</v>
      </c>
      <c r="AE57" s="67">
        <v>1.2542599999999999</v>
      </c>
      <c r="AF57" s="67">
        <v>0.62248000000000003</v>
      </c>
      <c r="AG57" s="67">
        <v>1.1836600000000002</v>
      </c>
      <c r="AH57" s="67">
        <v>1.16944</v>
      </c>
      <c r="AI57" s="40">
        <v>1.5550188788667934E-2</v>
      </c>
    </row>
    <row r="58" spans="1:35" ht="12" customHeight="1" x14ac:dyDescent="0.3">
      <c r="A58" s="15">
        <v>924</v>
      </c>
      <c r="B58" s="24"/>
      <c r="C58" s="136"/>
      <c r="D58" s="51" t="s">
        <v>127</v>
      </c>
      <c r="E58" s="144" t="s">
        <v>126</v>
      </c>
      <c r="F58" s="40">
        <v>0.85449367732311754</v>
      </c>
      <c r="G58" s="40">
        <v>0.17832321931043835</v>
      </c>
      <c r="H58" s="40">
        <v>0.75956876970539378</v>
      </c>
      <c r="I58" s="40">
        <v>0.31706614231955788</v>
      </c>
      <c r="J58" s="40">
        <v>0.11730006441333016</v>
      </c>
      <c r="K58" s="40">
        <f t="shared" si="36"/>
        <v>0.44535037461436755</v>
      </c>
      <c r="L58" s="40">
        <f t="shared" si="37"/>
        <v>0.33967219267743215</v>
      </c>
      <c r="M58" s="40"/>
      <c r="N58" s="40">
        <v>1.3006367166709378</v>
      </c>
      <c r="O58" s="40">
        <v>2.0689349287389853</v>
      </c>
      <c r="P58" s="40">
        <v>1.1611701393680143</v>
      </c>
      <c r="Q58" s="40">
        <v>1.3880620552346785</v>
      </c>
      <c r="R58" s="40">
        <v>2.3795067909874037</v>
      </c>
      <c r="S58" s="40">
        <f t="shared" si="38"/>
        <v>1.6596621262000042</v>
      </c>
      <c r="T58" s="40">
        <f t="shared" si="39"/>
        <v>0.53311365403930988</v>
      </c>
      <c r="U58" s="40"/>
      <c r="V58" s="40">
        <f t="shared" si="40"/>
        <v>0.44698286689840783</v>
      </c>
      <c r="W58" s="40">
        <f t="shared" si="41"/>
        <v>-1.2143117515856368</v>
      </c>
      <c r="X58" s="40">
        <f t="shared" si="42"/>
        <v>-3.8419730938630146</v>
      </c>
      <c r="Y58" s="40">
        <f t="shared" si="43"/>
        <v>3.8419730938630146</v>
      </c>
      <c r="Z58" s="40">
        <f t="shared" si="44"/>
        <v>4.9333614455083896E-3</v>
      </c>
      <c r="AA58" s="40">
        <v>1.9332498553743901E-2</v>
      </c>
      <c r="AB58" s="49">
        <f t="shared" si="45"/>
        <v>3.7266436064797714</v>
      </c>
      <c r="AC58" s="67">
        <f t="shared" si="46"/>
        <v>0.44535037461436749</v>
      </c>
      <c r="AD58" s="67">
        <f t="shared" si="47"/>
        <v>1.6596621262000038</v>
      </c>
      <c r="AE58" s="67">
        <v>1.17988</v>
      </c>
      <c r="AF58" s="67">
        <v>0.52545999999999993</v>
      </c>
      <c r="AG58" s="67">
        <v>1.01458</v>
      </c>
      <c r="AH58" s="67">
        <v>1.6838599999999999</v>
      </c>
      <c r="AI58" s="40">
        <v>4.9333614455083896E-3</v>
      </c>
    </row>
    <row r="59" spans="1:35" ht="12" customHeight="1" x14ac:dyDescent="0.3">
      <c r="A59" s="15">
        <v>946</v>
      </c>
      <c r="B59" s="24"/>
      <c r="C59" s="136"/>
      <c r="D59" s="51" t="s">
        <v>128</v>
      </c>
      <c r="E59" s="142"/>
      <c r="F59" s="40">
        <v>0.8916566276765242</v>
      </c>
      <c r="G59" s="40">
        <v>0.13766370030699879</v>
      </c>
      <c r="H59" s="40">
        <v>0.97161232658454122</v>
      </c>
      <c r="I59" s="40">
        <v>0.43689037422764543</v>
      </c>
      <c r="J59" s="40">
        <v>0.11104418451016204</v>
      </c>
      <c r="K59" s="40">
        <f t="shared" si="36"/>
        <v>0.5097734426611743</v>
      </c>
      <c r="L59" s="40">
        <f t="shared" si="37"/>
        <v>0.40678389380169755</v>
      </c>
      <c r="M59" s="40"/>
      <c r="N59" s="40">
        <v>0.85471980488886423</v>
      </c>
      <c r="O59" s="40">
        <v>1.8602765922066402</v>
      </c>
      <c r="P59" s="40">
        <v>0.69279696247436395</v>
      </c>
      <c r="Q59" s="40">
        <v>1.3896818358184135</v>
      </c>
      <c r="R59" s="40">
        <v>1.8684524139460117</v>
      </c>
      <c r="S59" s="40">
        <f t="shared" si="38"/>
        <v>1.3331855218668587</v>
      </c>
      <c r="T59" s="40">
        <f t="shared" si="39"/>
        <v>0.54921635650310596</v>
      </c>
      <c r="U59" s="40"/>
      <c r="V59" s="40">
        <f t="shared" si="40"/>
        <v>0.48327618527453714</v>
      </c>
      <c r="W59" s="40">
        <f t="shared" si="41"/>
        <v>-0.82341207920568438</v>
      </c>
      <c r="X59" s="40">
        <f t="shared" si="42"/>
        <v>-2.4095549611512426</v>
      </c>
      <c r="Y59" s="40">
        <f t="shared" si="43"/>
        <v>2.4095549611512426</v>
      </c>
      <c r="Z59" s="40">
        <f t="shared" si="44"/>
        <v>4.2537728573326557E-2</v>
      </c>
      <c r="AA59" s="40">
        <v>6.7688351980590006E-2</v>
      </c>
      <c r="AB59" s="49">
        <f t="shared" si="45"/>
        <v>2.615251031727388</v>
      </c>
      <c r="AC59" s="67">
        <f t="shared" si="46"/>
        <v>0.5097734426611743</v>
      </c>
      <c r="AD59" s="67">
        <f t="shared" si="47"/>
        <v>1.3331855218668587</v>
      </c>
      <c r="AE59" s="67">
        <v>1.02932</v>
      </c>
      <c r="AF59" s="67">
        <v>0.52471999999999996</v>
      </c>
      <c r="AG59" s="67">
        <v>1.4432800000000001</v>
      </c>
      <c r="AH59" s="67">
        <v>1.9241599999999999</v>
      </c>
      <c r="AI59" s="40">
        <v>4.2537728573326557E-2</v>
      </c>
    </row>
    <row r="60" spans="1:35" ht="12" customHeight="1" x14ac:dyDescent="0.3">
      <c r="A60" s="15">
        <v>999</v>
      </c>
      <c r="B60" s="24"/>
      <c r="C60" s="136"/>
      <c r="D60" s="51" t="s">
        <v>130</v>
      </c>
      <c r="E60" s="142"/>
      <c r="F60" s="40">
        <v>0.40642470745343023</v>
      </c>
      <c r="G60" s="40">
        <v>0.32545098571784253</v>
      </c>
      <c r="H60" s="40">
        <v>0.36302369796971545</v>
      </c>
      <c r="I60" s="40">
        <v>0.25237092867974925</v>
      </c>
      <c r="J60" s="40">
        <v>0.39547543061497026</v>
      </c>
      <c r="K60" s="40">
        <f t="shared" si="36"/>
        <v>0.3485491500871416</v>
      </c>
      <c r="L60" s="40">
        <f t="shared" si="37"/>
        <v>6.2339682288572049E-2</v>
      </c>
      <c r="M60" s="40"/>
      <c r="N60" s="40">
        <v>1.0738576300935436</v>
      </c>
      <c r="O60" s="40">
        <v>1.3560843289387079</v>
      </c>
      <c r="P60" s="40">
        <v>0.6774438039771028</v>
      </c>
      <c r="Q60" s="40">
        <v>2.100843688294074</v>
      </c>
      <c r="R60" s="40">
        <v>1.2315256198017435</v>
      </c>
      <c r="S60" s="40">
        <f t="shared" si="38"/>
        <v>1.2879510142210342</v>
      </c>
      <c r="T60" s="40">
        <f t="shared" si="39"/>
        <v>0.52133854263769841</v>
      </c>
      <c r="U60" s="40"/>
      <c r="V60" s="40">
        <f t="shared" si="40"/>
        <v>0.37126817263767664</v>
      </c>
      <c r="W60" s="40">
        <f t="shared" si="41"/>
        <v>-0.93940186413389259</v>
      </c>
      <c r="X60" s="40">
        <f t="shared" si="42"/>
        <v>-3.5783160386151005</v>
      </c>
      <c r="Y60" s="40">
        <f t="shared" si="43"/>
        <v>3.5783160386151005</v>
      </c>
      <c r="Z60" s="40">
        <f t="shared" si="44"/>
        <v>7.2059067163152716E-3</v>
      </c>
      <c r="AA60" s="40">
        <v>2.3552738063410801E-2</v>
      </c>
      <c r="AB60" s="49">
        <f t="shared" si="45"/>
        <v>3.6951776066561366</v>
      </c>
      <c r="AC60" s="67">
        <f t="shared" si="46"/>
        <v>0.3485491500871416</v>
      </c>
      <c r="AD60" s="67">
        <f t="shared" si="47"/>
        <v>1.2879510142210344</v>
      </c>
      <c r="AE60" s="67">
        <v>3.5344799999999998</v>
      </c>
      <c r="AF60" s="67">
        <v>1.2319400000000003</v>
      </c>
      <c r="AG60" s="67">
        <v>1.00274</v>
      </c>
      <c r="AH60" s="67">
        <v>1.29148</v>
      </c>
      <c r="AI60" s="40">
        <v>7.2059067163152716E-3</v>
      </c>
    </row>
    <row r="61" spans="1:35" ht="12" customHeight="1" x14ac:dyDescent="0.3">
      <c r="A61" s="15">
        <v>1000</v>
      </c>
      <c r="B61" s="24"/>
      <c r="C61" s="137"/>
      <c r="D61" s="52" t="s">
        <v>133</v>
      </c>
      <c r="E61" s="142"/>
      <c r="F61" s="40">
        <v>0.40324109864784041</v>
      </c>
      <c r="G61" s="40">
        <v>3.0266785302740785E-2</v>
      </c>
      <c r="H61" s="40">
        <v>0.37341190542176583</v>
      </c>
      <c r="I61" s="40">
        <v>0.23615385737415578</v>
      </c>
      <c r="J61" s="40">
        <v>0.30821068599851215</v>
      </c>
      <c r="K61" s="40">
        <f t="shared" si="36"/>
        <v>0.27025686654900294</v>
      </c>
      <c r="L61" s="40">
        <f t="shared" si="37"/>
        <v>0.14876534775774564</v>
      </c>
      <c r="M61" s="40"/>
      <c r="N61" s="40">
        <v>0.8585718530256512</v>
      </c>
      <c r="O61" s="40">
        <v>1.1242943448549074</v>
      </c>
      <c r="P61" s="40">
        <v>2.0828959096761412</v>
      </c>
      <c r="Q61" s="40">
        <v>0.30028721402396752</v>
      </c>
      <c r="R61" s="40">
        <v>0.91967911260770518</v>
      </c>
      <c r="S61" s="40">
        <f t="shared" si="38"/>
        <v>1.0571456868376745</v>
      </c>
      <c r="T61" s="40">
        <f t="shared" si="39"/>
        <v>0.64958368134942912</v>
      </c>
      <c r="U61" s="40"/>
      <c r="V61" s="40">
        <f t="shared" si="40"/>
        <v>0.47121655731147627</v>
      </c>
      <c r="W61" s="40">
        <f t="shared" si="41"/>
        <v>-0.78688882028867158</v>
      </c>
      <c r="X61" s="40">
        <f t="shared" si="42"/>
        <v>-2.3616081066447321</v>
      </c>
      <c r="Y61" s="40">
        <f t="shared" si="43"/>
        <v>2.3616081066447321</v>
      </c>
      <c r="Z61" s="40">
        <f t="shared" si="44"/>
        <v>4.5843003998919135E-2</v>
      </c>
      <c r="AA61" s="40">
        <v>6.9975726959391998E-2</v>
      </c>
      <c r="AB61" s="49">
        <f t="shared" si="45"/>
        <v>3.9116330339232768</v>
      </c>
      <c r="AC61" s="67">
        <f t="shared" si="46"/>
        <v>0.27025686654900299</v>
      </c>
      <c r="AD61" s="67">
        <f t="shared" si="47"/>
        <v>1.0571456868376747</v>
      </c>
      <c r="AE61" s="67">
        <v>1.37114</v>
      </c>
      <c r="AF61" s="67">
        <v>0.37055999999999994</v>
      </c>
      <c r="AG61" s="67">
        <v>1.0097</v>
      </c>
      <c r="AH61" s="67">
        <v>1.0674000000000001</v>
      </c>
      <c r="AI61" s="40">
        <v>4.5843003998919135E-2</v>
      </c>
    </row>
    <row r="62" spans="1:35" ht="12" customHeight="1" x14ac:dyDescent="0.3">
      <c r="A62" s="15">
        <v>1014</v>
      </c>
      <c r="B62" s="24"/>
      <c r="C62" s="139" t="s">
        <v>137</v>
      </c>
      <c r="D62" s="69" t="s">
        <v>138</v>
      </c>
      <c r="E62" s="142"/>
      <c r="F62" s="40">
        <v>0.55557097266546396</v>
      </c>
      <c r="G62" s="40">
        <v>0.55557097266546396</v>
      </c>
      <c r="H62" s="40">
        <v>0.55557097266546396</v>
      </c>
      <c r="I62" s="40">
        <v>0.55557097266546396</v>
      </c>
      <c r="J62" s="40">
        <v>0.96059386707367822</v>
      </c>
      <c r="K62" s="40">
        <f t="shared" si="36"/>
        <v>0.63657555154710688</v>
      </c>
      <c r="L62" s="40">
        <f t="shared" si="37"/>
        <v>0.18113174486809699</v>
      </c>
      <c r="M62" s="40"/>
      <c r="N62" s="40">
        <v>9.4412140590146604E-2</v>
      </c>
      <c r="O62" s="40">
        <v>0.21881734882031983</v>
      </c>
      <c r="P62" s="40">
        <v>9.4412140590146604E-2</v>
      </c>
      <c r="Q62" s="40">
        <v>0.14218411782182419</v>
      </c>
      <c r="R62" s="40">
        <v>0.72367707463840902</v>
      </c>
      <c r="S62" s="40">
        <f t="shared" si="38"/>
        <v>0.25470056449216927</v>
      </c>
      <c r="T62" s="40">
        <f t="shared" si="39"/>
        <v>0.26705396490279276</v>
      </c>
      <c r="U62" s="40"/>
      <c r="V62" s="40">
        <f t="shared" si="40"/>
        <v>0.22817375963206576</v>
      </c>
      <c r="W62" s="40">
        <f t="shared" si="41"/>
        <v>0.38187498705493761</v>
      </c>
      <c r="X62" s="40">
        <f t="shared" si="42"/>
        <v>2.3668487853072477</v>
      </c>
      <c r="Y62" s="40">
        <f t="shared" si="43"/>
        <v>2.3668487853072477</v>
      </c>
      <c r="Z62" s="40">
        <f t="shared" si="44"/>
        <v>4.5469521634407227E-2</v>
      </c>
      <c r="AA62" s="40">
        <v>6.9759746556040003E-2</v>
      </c>
      <c r="AB62" s="48">
        <f t="shared" si="45"/>
        <v>0.40011050357362216</v>
      </c>
      <c r="AC62" s="67">
        <f t="shared" si="46"/>
        <v>0.63657555154710688</v>
      </c>
      <c r="AD62" s="67">
        <f t="shared" si="47"/>
        <v>0.25470056449216921</v>
      </c>
      <c r="AE62" s="67">
        <v>0.72070000000000012</v>
      </c>
      <c r="AF62" s="67">
        <v>0.45877999999999997</v>
      </c>
      <c r="AG62" s="67">
        <v>4.2409800000000004</v>
      </c>
      <c r="AH62" s="67">
        <v>1.0801799999999999</v>
      </c>
      <c r="AI62" s="40">
        <v>4.5469521634407227E-2</v>
      </c>
    </row>
    <row r="63" spans="1:35" ht="12" customHeight="1" x14ac:dyDescent="0.3">
      <c r="A63" s="15">
        <v>1015</v>
      </c>
      <c r="B63" s="24"/>
      <c r="C63" s="140"/>
      <c r="D63" s="70" t="s">
        <v>139</v>
      </c>
      <c r="E63" s="142"/>
      <c r="F63" s="40">
        <v>0.93231481238002556</v>
      </c>
      <c r="G63" s="40">
        <v>0.87025690920087295</v>
      </c>
      <c r="H63" s="40">
        <v>1.4947802992453125</v>
      </c>
      <c r="I63" s="40">
        <v>1.1776538957111677</v>
      </c>
      <c r="J63" s="40">
        <v>1.3383207552131267</v>
      </c>
      <c r="K63" s="40">
        <f t="shared" si="36"/>
        <v>1.1626653343501012</v>
      </c>
      <c r="L63" s="40">
        <f t="shared" si="37"/>
        <v>0.26454861737860491</v>
      </c>
      <c r="M63" s="40"/>
      <c r="N63" s="40">
        <v>8.1694949551485055E-2</v>
      </c>
      <c r="O63" s="40">
        <v>8.173800354334354E-2</v>
      </c>
      <c r="P63" s="40">
        <v>0.1103689081292395</v>
      </c>
      <c r="Q63" s="40">
        <v>6.7476368740218673E-2</v>
      </c>
      <c r="R63" s="40">
        <v>0.44198151692129523</v>
      </c>
      <c r="S63" s="40">
        <f t="shared" si="38"/>
        <v>0.15665194937711641</v>
      </c>
      <c r="T63" s="40">
        <f t="shared" si="39"/>
        <v>0.16026385845479463</v>
      </c>
      <c r="U63" s="40"/>
      <c r="V63" s="40">
        <f t="shared" si="40"/>
        <v>0.2187126828555559</v>
      </c>
      <c r="W63" s="40">
        <f t="shared" si="41"/>
        <v>1.0060133849729849</v>
      </c>
      <c r="X63" s="40">
        <f t="shared" si="42"/>
        <v>6.5049623752147205</v>
      </c>
      <c r="Y63" s="40">
        <f t="shared" si="43"/>
        <v>6.5049623752147205</v>
      </c>
      <c r="Z63" s="40">
        <f t="shared" si="44"/>
        <v>1.8712310559084887E-4</v>
      </c>
      <c r="AA63" s="40">
        <v>2.5576732863168798E-3</v>
      </c>
      <c r="AB63" s="48">
        <f t="shared" si="45"/>
        <v>0.13473520259781432</v>
      </c>
      <c r="AC63" s="67">
        <f t="shared" si="46"/>
        <v>1.162665334350101</v>
      </c>
      <c r="AD63" s="67">
        <f t="shared" si="47"/>
        <v>0.15665194937711638</v>
      </c>
      <c r="AE63" s="67">
        <v>0.76058000000000014</v>
      </c>
      <c r="AF63" s="67">
        <v>0.88429999999999997</v>
      </c>
      <c r="AG63" s="67">
        <v>9.290659999999999</v>
      </c>
      <c r="AH63" s="67">
        <v>1.4554</v>
      </c>
      <c r="AI63" s="40">
        <v>1.8712310559084887E-4</v>
      </c>
    </row>
    <row r="64" spans="1:35" ht="12" customHeight="1" x14ac:dyDescent="0.3">
      <c r="A64" s="15">
        <v>1035</v>
      </c>
      <c r="B64" s="24"/>
      <c r="C64" s="140"/>
      <c r="D64" s="70" t="s">
        <v>140</v>
      </c>
      <c r="E64" s="143"/>
      <c r="F64" s="40">
        <v>1.1010529194584986</v>
      </c>
      <c r="G64" s="40">
        <v>0.83618214139204172</v>
      </c>
      <c r="H64" s="40">
        <v>1.4791467250102559</v>
      </c>
      <c r="I64" s="40">
        <v>1.2167373171065228</v>
      </c>
      <c r="J64" s="40">
        <v>1.3023383016545877</v>
      </c>
      <c r="K64" s="40">
        <f t="shared" si="36"/>
        <v>1.1870914809243813</v>
      </c>
      <c r="L64" s="40">
        <f t="shared" si="37"/>
        <v>0.23978999641329798</v>
      </c>
      <c r="M64" s="40"/>
      <c r="N64" s="40">
        <v>9.0264409560287612E-2</v>
      </c>
      <c r="O64" s="40">
        <v>8.2524625083516906E-2</v>
      </c>
      <c r="P64" s="40">
        <v>8.9330012502728776E-2</v>
      </c>
      <c r="Q64" s="40">
        <v>3.2596400007938238E-2</v>
      </c>
      <c r="R64" s="40">
        <v>0.53871711418497426</v>
      </c>
      <c r="S64" s="40">
        <f t="shared" si="38"/>
        <v>0.16668651226788916</v>
      </c>
      <c r="T64" s="40">
        <f t="shared" si="39"/>
        <v>0.20934093965423864</v>
      </c>
      <c r="U64" s="40"/>
      <c r="V64" s="40">
        <f t="shared" si="40"/>
        <v>0.22508095365357889</v>
      </c>
      <c r="W64" s="40">
        <f t="shared" si="41"/>
        <v>1.0204049686564922</v>
      </c>
      <c r="X64" s="40">
        <f t="shared" si="42"/>
        <v>6.4113401083590924</v>
      </c>
      <c r="Y64" s="40">
        <f t="shared" si="43"/>
        <v>6.4113401083590924</v>
      </c>
      <c r="Z64" s="40">
        <f t="shared" si="44"/>
        <v>2.0662228304267751E-4</v>
      </c>
      <c r="AA64" s="40">
        <v>2.7014025266426898E-3</v>
      </c>
      <c r="AB64" s="48">
        <f t="shared" si="45"/>
        <v>0.14041589460156123</v>
      </c>
      <c r="AC64" s="67">
        <f t="shared" si="46"/>
        <v>1.1870914809243813</v>
      </c>
      <c r="AD64" s="67">
        <f t="shared" si="47"/>
        <v>0.16668651226788916</v>
      </c>
      <c r="AE64" s="67">
        <v>0.73129999999999995</v>
      </c>
      <c r="AF64" s="67">
        <v>0.86812</v>
      </c>
      <c r="AG64" s="67">
        <v>12.093360000000001</v>
      </c>
      <c r="AH64" s="67">
        <v>2.0158</v>
      </c>
      <c r="AI64" s="40">
        <v>2.0662228304267751E-4</v>
      </c>
    </row>
    <row r="65" spans="1:35" ht="12" customHeight="1" x14ac:dyDescent="0.3">
      <c r="A65" s="15">
        <v>1040</v>
      </c>
      <c r="B65" s="24"/>
      <c r="C65" s="140"/>
      <c r="D65" s="70" t="s">
        <v>142</v>
      </c>
      <c r="E65" s="144" t="s">
        <v>141</v>
      </c>
      <c r="F65" s="40">
        <v>1.141787234042553</v>
      </c>
      <c r="G65" s="40">
        <v>0.84697872340425528</v>
      </c>
      <c r="H65" s="40">
        <v>1.4493617021276595</v>
      </c>
      <c r="I65" s="40">
        <v>0.73821276595744678</v>
      </c>
      <c r="J65" s="40">
        <v>1.3937021276595745</v>
      </c>
      <c r="K65" s="40">
        <f t="shared" si="36"/>
        <v>1.1140085106382978</v>
      </c>
      <c r="L65" s="40">
        <f t="shared" si="37"/>
        <v>0.31780075869521179</v>
      </c>
      <c r="M65" s="40"/>
      <c r="N65" s="40">
        <v>0.18761037814253065</v>
      </c>
      <c r="O65" s="40">
        <v>0.16839159567837109</v>
      </c>
      <c r="P65" s="40">
        <v>0.21718522750883026</v>
      </c>
      <c r="Q65" s="40">
        <v>5.0173358612092246E-2</v>
      </c>
      <c r="R65" s="40">
        <v>0.74377012777893203</v>
      </c>
      <c r="S65" s="40">
        <f t="shared" si="38"/>
        <v>0.27342613754415124</v>
      </c>
      <c r="T65" s="40">
        <f t="shared" si="39"/>
        <v>0.27047408007011253</v>
      </c>
      <c r="U65" s="40"/>
      <c r="V65" s="40">
        <f t="shared" si="40"/>
        <v>0.29508774137282107</v>
      </c>
      <c r="W65" s="40">
        <f t="shared" si="41"/>
        <v>0.84058237309414652</v>
      </c>
      <c r="X65" s="40">
        <f t="shared" si="42"/>
        <v>4.0285068664360093</v>
      </c>
      <c r="Y65" s="40">
        <f t="shared" si="43"/>
        <v>4.0285068664360093</v>
      </c>
      <c r="Z65" s="40">
        <f t="shared" si="44"/>
        <v>3.7959353793481157E-3</v>
      </c>
      <c r="AA65" s="40">
        <v>1.6542847002370499E-2</v>
      </c>
      <c r="AB65" s="48">
        <f t="shared" si="45"/>
        <v>0.24544349072116622</v>
      </c>
      <c r="AC65" s="67">
        <f t="shared" si="46"/>
        <v>1.1140085106382978</v>
      </c>
      <c r="AD65" s="67">
        <f t="shared" si="47"/>
        <v>0.27342613754415124</v>
      </c>
      <c r="AE65" s="67">
        <v>0.58750000000000002</v>
      </c>
      <c r="AF65" s="67">
        <v>0.65447999999999995</v>
      </c>
      <c r="AG65" s="67">
        <v>6.1606399999999999</v>
      </c>
      <c r="AH65" s="67">
        <v>1.68448</v>
      </c>
      <c r="AI65" s="40">
        <v>3.7959353793481157E-3</v>
      </c>
    </row>
    <row r="66" spans="1:35" ht="12" customHeight="1" x14ac:dyDescent="0.3">
      <c r="A66" s="15">
        <v>1042</v>
      </c>
      <c r="B66" s="24"/>
      <c r="C66" s="140"/>
      <c r="D66" s="70" t="s">
        <v>143</v>
      </c>
      <c r="E66" s="142"/>
      <c r="F66" s="40">
        <v>1.0649769425470683</v>
      </c>
      <c r="G66" s="40">
        <v>0.85711313754724183</v>
      </c>
      <c r="H66" s="40">
        <v>1.1984674595194342</v>
      </c>
      <c r="I66" s="40">
        <v>0.67924135778925832</v>
      </c>
      <c r="J66" s="40">
        <v>1.2461426441524219</v>
      </c>
      <c r="K66" s="40">
        <f t="shared" si="36"/>
        <v>1.0091883083110851</v>
      </c>
      <c r="L66" s="40">
        <f t="shared" si="37"/>
        <v>0.23826360075952713</v>
      </c>
      <c r="M66" s="40"/>
      <c r="N66" s="40">
        <v>8.9031914675106516E-2</v>
      </c>
      <c r="O66" s="40">
        <v>7.7819760718077946E-2</v>
      </c>
      <c r="P66" s="40">
        <v>6.6455789463343712E-2</v>
      </c>
      <c r="Q66" s="40">
        <v>1.4869164745880169E-2</v>
      </c>
      <c r="R66" s="40">
        <v>0.56597935106142616</v>
      </c>
      <c r="S66" s="40">
        <f t="shared" si="38"/>
        <v>0.16283119613276692</v>
      </c>
      <c r="T66" s="40">
        <f t="shared" si="39"/>
        <v>0.22714681081854624</v>
      </c>
      <c r="U66" s="40"/>
      <c r="V66" s="40">
        <f t="shared" si="40"/>
        <v>0.23277158021538172</v>
      </c>
      <c r="W66" s="40">
        <f t="shared" si="41"/>
        <v>0.84635711217831822</v>
      </c>
      <c r="X66" s="40">
        <f t="shared" si="42"/>
        <v>5.1420783651766895</v>
      </c>
      <c r="Y66" s="40">
        <f t="shared" si="43"/>
        <v>5.1420783651766895</v>
      </c>
      <c r="Z66" s="40">
        <f t="shared" si="44"/>
        <v>8.8287360897379354E-4</v>
      </c>
      <c r="AA66" s="40">
        <v>6.8072969677893296E-3</v>
      </c>
      <c r="AB66" s="48">
        <f t="shared" si="45"/>
        <v>0.1613486747634553</v>
      </c>
      <c r="AC66" s="67">
        <f t="shared" si="46"/>
        <v>1.0091883083110849</v>
      </c>
      <c r="AD66" s="67">
        <f t="shared" si="47"/>
        <v>0.16283119613276689</v>
      </c>
      <c r="AE66" s="67">
        <v>0.57682</v>
      </c>
      <c r="AF66" s="67">
        <v>0.58211999999999997</v>
      </c>
      <c r="AG66" s="67">
        <v>22.395340000000001</v>
      </c>
      <c r="AH66" s="67">
        <v>3.6466599999999998</v>
      </c>
      <c r="AI66" s="40">
        <v>8.8287360897379354E-4</v>
      </c>
    </row>
    <row r="67" spans="1:35" ht="12" customHeight="1" x14ac:dyDescent="0.3">
      <c r="A67" s="15">
        <v>1046</v>
      </c>
      <c r="B67" s="24"/>
      <c r="C67" s="140"/>
      <c r="D67" s="70" t="s">
        <v>144</v>
      </c>
      <c r="E67" s="142"/>
      <c r="F67" s="40">
        <v>0.99840673451916684</v>
      </c>
      <c r="G67" s="40">
        <v>0.74324645676781131</v>
      </c>
      <c r="H67" s="40">
        <v>1.325026158089984</v>
      </c>
      <c r="I67" s="40">
        <v>0.77356606106725012</v>
      </c>
      <c r="J67" s="40">
        <v>1.0183820032340913</v>
      </c>
      <c r="K67" s="40">
        <f t="shared" si="36"/>
        <v>0.97172548273566073</v>
      </c>
      <c r="L67" s="40">
        <f t="shared" si="37"/>
        <v>0.23408326991198691</v>
      </c>
      <c r="M67" s="40"/>
      <c r="N67" s="40">
        <v>0.40931812771850856</v>
      </c>
      <c r="O67" s="40">
        <v>0.42334797631155635</v>
      </c>
      <c r="P67" s="40">
        <v>0.46190301010581891</v>
      </c>
      <c r="Q67" s="40">
        <v>0.26418673764543793</v>
      </c>
      <c r="R67" s="40">
        <v>0.75299531857494251</v>
      </c>
      <c r="S67" s="40">
        <f t="shared" si="38"/>
        <v>0.46235023407125286</v>
      </c>
      <c r="T67" s="40">
        <f t="shared" si="39"/>
        <v>0.17893931714808967</v>
      </c>
      <c r="U67" s="40"/>
      <c r="V67" s="40">
        <f t="shared" si="40"/>
        <v>0.20834377417397518</v>
      </c>
      <c r="W67" s="40">
        <f t="shared" si="41"/>
        <v>0.50937524866440786</v>
      </c>
      <c r="X67" s="40">
        <f t="shared" si="42"/>
        <v>3.4575805677631632</v>
      </c>
      <c r="Y67" s="40">
        <f t="shared" si="43"/>
        <v>3.4575805677631632</v>
      </c>
      <c r="Z67" s="40">
        <f t="shared" si="44"/>
        <v>8.5983362937122037E-3</v>
      </c>
      <c r="AA67" s="40">
        <v>2.6116789840522899E-2</v>
      </c>
      <c r="AB67" s="48">
        <f t="shared" si="45"/>
        <v>0.47580334393373774</v>
      </c>
      <c r="AC67" s="67">
        <f t="shared" si="46"/>
        <v>0.97172548273566062</v>
      </c>
      <c r="AD67" s="67">
        <f t="shared" si="47"/>
        <v>0.46235023407125286</v>
      </c>
      <c r="AE67" s="67">
        <v>0.8410399999999999</v>
      </c>
      <c r="AF67" s="67">
        <v>0.81725999999999988</v>
      </c>
      <c r="AG67" s="67">
        <v>2.7726600000000001</v>
      </c>
      <c r="AH67" s="67">
        <v>1.2819400000000001</v>
      </c>
      <c r="AI67" s="40">
        <v>8.5983362937122037E-3</v>
      </c>
    </row>
    <row r="68" spans="1:35" ht="12" customHeight="1" x14ac:dyDescent="0.3">
      <c r="A68" s="15">
        <v>1055</v>
      </c>
      <c r="B68" s="24"/>
      <c r="C68" s="140"/>
      <c r="D68" s="70" t="s">
        <v>145</v>
      </c>
      <c r="E68" s="142"/>
      <c r="F68" s="40">
        <v>1.3517035683576959</v>
      </c>
      <c r="G68" s="40">
        <v>1.175032244196045</v>
      </c>
      <c r="H68" s="40">
        <v>1.4718131986242478</v>
      </c>
      <c r="I68" s="40">
        <v>0.78125000000000011</v>
      </c>
      <c r="J68" s="40">
        <v>1.2927235597592437</v>
      </c>
      <c r="K68" s="40">
        <f t="shared" si="36"/>
        <v>1.2145045141874466</v>
      </c>
      <c r="L68" s="40">
        <f t="shared" si="37"/>
        <v>0.26477211560323172</v>
      </c>
      <c r="M68" s="40"/>
      <c r="N68" s="40">
        <v>0.53533043192816387</v>
      </c>
      <c r="O68" s="40">
        <v>0.52622383176085652</v>
      </c>
      <c r="P68" s="40">
        <v>0.5815517223122294</v>
      </c>
      <c r="Q68" s="40">
        <v>0.25059034065038072</v>
      </c>
      <c r="R68" s="40">
        <v>0.91426030051780549</v>
      </c>
      <c r="S68" s="40">
        <f t="shared" si="38"/>
        <v>0.56159132543388712</v>
      </c>
      <c r="T68" s="40">
        <f t="shared" si="39"/>
        <v>0.23634504971705256</v>
      </c>
      <c r="U68" s="40"/>
      <c r="V68" s="40">
        <f t="shared" si="40"/>
        <v>0.2509614071194684</v>
      </c>
      <c r="W68" s="40">
        <f t="shared" si="41"/>
        <v>0.65291318875355953</v>
      </c>
      <c r="X68" s="40">
        <f t="shared" si="42"/>
        <v>3.6792855809418934</v>
      </c>
      <c r="Y68" s="40">
        <f t="shared" si="43"/>
        <v>3.6792855809418934</v>
      </c>
      <c r="Z68" s="40">
        <f t="shared" si="44"/>
        <v>6.2255608043489631E-3</v>
      </c>
      <c r="AA68" s="40">
        <v>2.2554903701624E-2</v>
      </c>
      <c r="AB68" s="48">
        <f t="shared" si="45"/>
        <v>0.46240365422570279</v>
      </c>
      <c r="AC68" s="67">
        <f t="shared" si="46"/>
        <v>1.2145045141874464</v>
      </c>
      <c r="AD68" s="67">
        <f t="shared" si="47"/>
        <v>0.56159132543388712</v>
      </c>
      <c r="AE68" s="67">
        <v>0.74431999999999987</v>
      </c>
      <c r="AF68" s="67">
        <v>0.90398000000000001</v>
      </c>
      <c r="AG68" s="67">
        <v>1.8887399999999999</v>
      </c>
      <c r="AH68" s="67">
        <v>1.0607</v>
      </c>
      <c r="AI68" s="40">
        <v>6.2255608043489631E-3</v>
      </c>
    </row>
    <row r="69" spans="1:35" ht="12" customHeight="1" x14ac:dyDescent="0.3">
      <c r="A69" s="15">
        <v>1069</v>
      </c>
      <c r="B69" s="24"/>
      <c r="C69" s="140"/>
      <c r="D69" s="70" t="s">
        <v>146</v>
      </c>
      <c r="E69" s="142"/>
      <c r="F69" s="40">
        <v>1.313077410532635</v>
      </c>
      <c r="G69" s="40">
        <v>0.985725244305106</v>
      </c>
      <c r="H69" s="40">
        <v>1.2949004435846978</v>
      </c>
      <c r="I69" s="40">
        <v>0.60634359470366528</v>
      </c>
      <c r="J69" s="40">
        <v>1.3195810959543739</v>
      </c>
      <c r="K69" s="40">
        <f t="shared" si="36"/>
        <v>1.1039255578160956</v>
      </c>
      <c r="L69" s="40">
        <f t="shared" si="37"/>
        <v>0.31156152672775494</v>
      </c>
      <c r="M69" s="40"/>
      <c r="N69" s="40">
        <v>0.30662829517387813</v>
      </c>
      <c r="O69" s="40">
        <v>0.32281626869403857</v>
      </c>
      <c r="P69" s="40">
        <v>0.30730827780141878</v>
      </c>
      <c r="Q69" s="40">
        <v>6.6111859335722778E-2</v>
      </c>
      <c r="R69" s="40">
        <v>0.92416219559809953</v>
      </c>
      <c r="S69" s="40">
        <f t="shared" si="38"/>
        <v>0.38540537932063151</v>
      </c>
      <c r="T69" s="40">
        <f t="shared" si="39"/>
        <v>0.31954250187227901</v>
      </c>
      <c r="U69" s="40"/>
      <c r="V69" s="40">
        <f t="shared" si="40"/>
        <v>0.31557724525044972</v>
      </c>
      <c r="W69" s="40">
        <f t="shared" si="41"/>
        <v>0.71852017849546401</v>
      </c>
      <c r="X69" s="40">
        <f t="shared" si="42"/>
        <v>3.2199437588112167</v>
      </c>
      <c r="Y69" s="40">
        <f t="shared" si="43"/>
        <v>3.2199437588112167</v>
      </c>
      <c r="Z69" s="40">
        <f t="shared" si="44"/>
        <v>1.2240227770432047E-2</v>
      </c>
      <c r="AA69" s="40">
        <v>3.3113596840374598E-2</v>
      </c>
      <c r="AB69" s="48">
        <f t="shared" si="45"/>
        <v>0.34912261664009481</v>
      </c>
      <c r="AC69" s="67">
        <f t="shared" si="46"/>
        <v>1.1039255578160956</v>
      </c>
      <c r="AD69" s="67">
        <f t="shared" si="47"/>
        <v>0.38540537932063157</v>
      </c>
      <c r="AE69" s="67">
        <v>0.59966000000000008</v>
      </c>
      <c r="AF69" s="67">
        <v>0.66198000000000001</v>
      </c>
      <c r="AG69" s="67">
        <v>4.5589399999999998</v>
      </c>
      <c r="AH69" s="67">
        <v>1.7570399999999999</v>
      </c>
      <c r="AI69" s="40">
        <v>1.2240227770432047E-2</v>
      </c>
    </row>
    <row r="70" spans="1:35" ht="12" customHeight="1" x14ac:dyDescent="0.3">
      <c r="A70" s="15">
        <v>1071</v>
      </c>
      <c r="B70" s="24"/>
      <c r="C70" s="140"/>
      <c r="D70" s="70" t="s">
        <v>147</v>
      </c>
      <c r="E70" s="142"/>
      <c r="F70" s="40">
        <v>1.3413270377733597</v>
      </c>
      <c r="G70" s="40">
        <v>1.0781560636182903</v>
      </c>
      <c r="H70" s="40">
        <v>1.8805914512922468</v>
      </c>
      <c r="I70" s="40">
        <v>0.64500497017892644</v>
      </c>
      <c r="J70" s="40">
        <v>1.3656809145129225</v>
      </c>
      <c r="K70" s="40">
        <f t="shared" si="36"/>
        <v>1.2621520874751493</v>
      </c>
      <c r="L70" s="40">
        <f t="shared" si="37"/>
        <v>0.45115940605378235</v>
      </c>
      <c r="M70" s="40"/>
      <c r="N70" s="40">
        <v>0.24618699785093237</v>
      </c>
      <c r="O70" s="40">
        <v>0.26874931212456488</v>
      </c>
      <c r="P70" s="40">
        <v>0.270400213168977</v>
      </c>
      <c r="Q70" s="40">
        <v>9.4651659879629049E-2</v>
      </c>
      <c r="R70" s="40">
        <v>0.55082168530929787</v>
      </c>
      <c r="S70" s="40">
        <f t="shared" si="38"/>
        <v>0.28616197366668022</v>
      </c>
      <c r="T70" s="40">
        <f t="shared" si="39"/>
        <v>0.16497772260293597</v>
      </c>
      <c r="U70" s="40"/>
      <c r="V70" s="40">
        <f t="shared" si="40"/>
        <v>0.33967812604438702</v>
      </c>
      <c r="W70" s="40">
        <f t="shared" si="41"/>
        <v>0.97599011380846901</v>
      </c>
      <c r="X70" s="40">
        <f t="shared" si="42"/>
        <v>4.0634304945194906</v>
      </c>
      <c r="Y70" s="40">
        <f t="shared" si="43"/>
        <v>4.0634304945194906</v>
      </c>
      <c r="Z70" s="40">
        <f t="shared" si="44"/>
        <v>3.6161971003435297E-3</v>
      </c>
      <c r="AA70" s="40">
        <v>1.6081258495725299E-2</v>
      </c>
      <c r="AB70" s="48">
        <f t="shared" si="45"/>
        <v>0.22672542913519095</v>
      </c>
      <c r="AC70" s="67">
        <f t="shared" si="46"/>
        <v>1.2621520874751491</v>
      </c>
      <c r="AD70" s="67">
        <f t="shared" si="47"/>
        <v>0.28616197366668022</v>
      </c>
      <c r="AE70" s="67">
        <v>0.80479999999999996</v>
      </c>
      <c r="AF70" s="67">
        <v>1.0157799999999999</v>
      </c>
      <c r="AG70" s="67">
        <v>3.4526599999999994</v>
      </c>
      <c r="AH70" s="67">
        <v>0.98802000000000001</v>
      </c>
      <c r="AI70" s="40">
        <v>3.6161971003435297E-3</v>
      </c>
    </row>
    <row r="71" spans="1:35" ht="12" customHeight="1" x14ac:dyDescent="0.3">
      <c r="A71" s="15">
        <v>1074</v>
      </c>
      <c r="B71" s="24"/>
      <c r="C71" s="140"/>
      <c r="D71" s="70" t="s">
        <v>148</v>
      </c>
      <c r="E71" s="142"/>
      <c r="F71" s="40">
        <v>1.6106279872543812</v>
      </c>
      <c r="G71" s="40">
        <v>1.1484333510355813</v>
      </c>
      <c r="H71" s="40">
        <v>1.7604885820499201</v>
      </c>
      <c r="I71" s="40">
        <v>0.62566383430695693</v>
      </c>
      <c r="J71" s="40">
        <v>1.5060740839086562</v>
      </c>
      <c r="K71" s="40">
        <f t="shared" si="36"/>
        <v>1.330257567711099</v>
      </c>
      <c r="L71" s="40">
        <f t="shared" si="37"/>
        <v>0.45390806341807494</v>
      </c>
      <c r="M71" s="40"/>
      <c r="N71" s="40">
        <v>0.22136880976878107</v>
      </c>
      <c r="O71" s="40">
        <v>0.24912465404892367</v>
      </c>
      <c r="P71" s="40">
        <v>0.23875609153047961</v>
      </c>
      <c r="Q71" s="40">
        <v>5.5132837237495916E-2</v>
      </c>
      <c r="R71" s="40">
        <v>0.76765247768765099</v>
      </c>
      <c r="S71" s="40">
        <f t="shared" si="38"/>
        <v>0.30640697405466627</v>
      </c>
      <c r="T71" s="40">
        <f t="shared" si="39"/>
        <v>0.26971072556144038</v>
      </c>
      <c r="U71" s="40"/>
      <c r="V71" s="40">
        <f t="shared" si="40"/>
        <v>0.37334729510124065</v>
      </c>
      <c r="W71" s="40">
        <f t="shared" si="41"/>
        <v>1.0238505936564328</v>
      </c>
      <c r="X71" s="40">
        <f t="shared" si="42"/>
        <v>3.8782747709476051</v>
      </c>
      <c r="Y71" s="40">
        <f t="shared" si="43"/>
        <v>3.8782747709476051</v>
      </c>
      <c r="Z71" s="40">
        <f t="shared" si="44"/>
        <v>4.6861974445742641E-3</v>
      </c>
      <c r="AA71" s="40">
        <v>1.90427382848052E-2</v>
      </c>
      <c r="AB71" s="48">
        <f t="shared" si="45"/>
        <v>0.23033657653373391</v>
      </c>
      <c r="AC71" s="67">
        <f t="shared" si="46"/>
        <v>1.330257567711099</v>
      </c>
      <c r="AD71" s="67">
        <f t="shared" si="47"/>
        <v>0.30640697405466627</v>
      </c>
      <c r="AE71" s="67">
        <v>0.6025600000000001</v>
      </c>
      <c r="AF71" s="67">
        <v>0.80155999999999994</v>
      </c>
      <c r="AG71" s="67">
        <v>5.0151599999999998</v>
      </c>
      <c r="AH71" s="67">
        <v>1.53668</v>
      </c>
      <c r="AI71" s="40">
        <v>4.6861974445742641E-3</v>
      </c>
    </row>
    <row r="72" spans="1:35" ht="12" customHeight="1" x14ac:dyDescent="0.3">
      <c r="A72" s="15">
        <v>1077</v>
      </c>
      <c r="B72" s="24"/>
      <c r="C72" s="140"/>
      <c r="D72" s="70" t="s">
        <v>149</v>
      </c>
      <c r="E72" s="142"/>
      <c r="F72" s="40">
        <v>1.049485113533543</v>
      </c>
      <c r="G72" s="40">
        <v>0.8178939204618898</v>
      </c>
      <c r="H72" s="40">
        <v>1.2848463957947349</v>
      </c>
      <c r="I72" s="40">
        <v>0.63542160368822442</v>
      </c>
      <c r="J72" s="40">
        <v>1.1426601749321383</v>
      </c>
      <c r="K72" s="40">
        <f t="shared" si="36"/>
        <v>0.98606144168210608</v>
      </c>
      <c r="L72" s="40">
        <f t="shared" si="37"/>
        <v>0.25934860005041832</v>
      </c>
      <c r="M72" s="40"/>
      <c r="N72" s="40">
        <v>0.59341628687133285</v>
      </c>
      <c r="O72" s="40">
        <v>0.6816268160008554</v>
      </c>
      <c r="P72" s="40">
        <v>0.50620815011828224</v>
      </c>
      <c r="Q72" s="40">
        <v>0.41285200678953771</v>
      </c>
      <c r="R72" s="40">
        <v>0.79589954691864584</v>
      </c>
      <c r="S72" s="40">
        <f t="shared" si="38"/>
        <v>0.59800056133973079</v>
      </c>
      <c r="T72" s="40">
        <f t="shared" si="39"/>
        <v>0.14906727385989649</v>
      </c>
      <c r="U72" s="40"/>
      <c r="V72" s="40">
        <f t="shared" si="40"/>
        <v>0.21152156921237752</v>
      </c>
      <c r="W72" s="40">
        <f t="shared" si="41"/>
        <v>0.38806088034237529</v>
      </c>
      <c r="X72" s="40">
        <f t="shared" si="42"/>
        <v>2.5945389968982693</v>
      </c>
      <c r="Y72" s="40">
        <f t="shared" si="43"/>
        <v>2.5945389968982693</v>
      </c>
      <c r="Z72" s="40">
        <f t="shared" si="44"/>
        <v>3.1887320433831176E-2</v>
      </c>
      <c r="AA72" s="40">
        <v>5.6403970329589298E-2</v>
      </c>
      <c r="AB72" s="48">
        <f t="shared" si="45"/>
        <v>0.60645365092018133</v>
      </c>
      <c r="AC72" s="67">
        <f t="shared" si="46"/>
        <v>0.98606144168210597</v>
      </c>
      <c r="AD72" s="67">
        <f t="shared" si="47"/>
        <v>0.59800056133973067</v>
      </c>
      <c r="AE72" s="67">
        <v>0.92835999999999996</v>
      </c>
      <c r="AF72" s="67">
        <v>0.9154199999999999</v>
      </c>
      <c r="AG72" s="67">
        <v>1.4964200000000001</v>
      </c>
      <c r="AH72" s="67">
        <v>0.89485999999999988</v>
      </c>
      <c r="AI72" s="40">
        <v>3.1887320433831176E-2</v>
      </c>
    </row>
    <row r="73" spans="1:35" ht="12" customHeight="1" x14ac:dyDescent="0.3">
      <c r="A73" s="15">
        <v>1078</v>
      </c>
      <c r="B73" s="24"/>
      <c r="C73" s="140"/>
      <c r="D73" s="70" t="s">
        <v>150</v>
      </c>
      <c r="E73" s="142"/>
      <c r="F73" s="40">
        <v>0.85839915503306397</v>
      </c>
      <c r="G73" s="40">
        <v>0.83245315944158704</v>
      </c>
      <c r="H73" s="40">
        <v>1.6767312637766347</v>
      </c>
      <c r="I73" s="40">
        <v>0.62075220426157229</v>
      </c>
      <c r="J73" s="40">
        <v>1.1924825495958853</v>
      </c>
      <c r="K73" s="40">
        <f t="shared" si="36"/>
        <v>1.0361636664217486</v>
      </c>
      <c r="L73" s="40">
        <f t="shared" si="37"/>
        <v>0.4124400911269564</v>
      </c>
      <c r="M73" s="40"/>
      <c r="N73" s="40">
        <v>0.17664201922794229</v>
      </c>
      <c r="O73" s="40">
        <v>0.1764031399758916</v>
      </c>
      <c r="P73" s="40">
        <v>0.13292711610266666</v>
      </c>
      <c r="Q73" s="40">
        <v>6.9624114309234722E-2</v>
      </c>
      <c r="R73" s="40">
        <v>0.67343736218504702</v>
      </c>
      <c r="S73" s="40">
        <f t="shared" si="38"/>
        <v>0.24580675036015648</v>
      </c>
      <c r="T73" s="40">
        <f t="shared" si="39"/>
        <v>0.24302813335735879</v>
      </c>
      <c r="U73" s="40"/>
      <c r="V73" s="40">
        <f t="shared" si="40"/>
        <v>0.33850369449385204</v>
      </c>
      <c r="W73" s="40">
        <f t="shared" si="41"/>
        <v>0.7903569160615922</v>
      </c>
      <c r="X73" s="40">
        <f t="shared" si="42"/>
        <v>3.3019830743087444</v>
      </c>
      <c r="Y73" s="40">
        <f t="shared" si="43"/>
        <v>3.3019830743087444</v>
      </c>
      <c r="Z73" s="40">
        <f t="shared" si="44"/>
        <v>1.0826794354504479E-2</v>
      </c>
      <c r="AA73" s="40">
        <v>3.0584433138664598E-2</v>
      </c>
      <c r="AB73" s="48">
        <f t="shared" si="45"/>
        <v>0.23722772601071493</v>
      </c>
      <c r="AC73" s="67">
        <f t="shared" si="46"/>
        <v>1.0361636664217488</v>
      </c>
      <c r="AD73" s="67">
        <f t="shared" si="47"/>
        <v>0.24580675036015645</v>
      </c>
      <c r="AE73" s="67">
        <v>0.87104000000000004</v>
      </c>
      <c r="AF73" s="67">
        <v>0.90254000000000012</v>
      </c>
      <c r="AG73" s="67">
        <v>5.4420799999999989</v>
      </c>
      <c r="AH73" s="67">
        <v>1.3376999999999999</v>
      </c>
      <c r="AI73" s="40">
        <v>1.0826794354504479E-2</v>
      </c>
    </row>
    <row r="74" spans="1:35" ht="12" customHeight="1" x14ac:dyDescent="0.3">
      <c r="A74" s="15">
        <v>1079</v>
      </c>
      <c r="B74" s="24"/>
      <c r="C74" s="140"/>
      <c r="D74" s="70" t="s">
        <v>151</v>
      </c>
      <c r="E74" s="142"/>
      <c r="F74" s="40">
        <v>1.3716020422243687</v>
      </c>
      <c r="G74" s="40">
        <v>0.91468883676003854</v>
      </c>
      <c r="H74" s="40">
        <v>1.7027735614737129</v>
      </c>
      <c r="I74" s="40">
        <v>0.49365254588105423</v>
      </c>
      <c r="J74" s="40">
        <v>1.3048502828756725</v>
      </c>
      <c r="K74" s="40">
        <f t="shared" si="36"/>
        <v>1.1575134538429694</v>
      </c>
      <c r="L74" s="40">
        <f t="shared" si="37"/>
        <v>0.46489938417348248</v>
      </c>
      <c r="M74" s="40"/>
      <c r="N74" s="40">
        <v>0.17108418119370103</v>
      </c>
      <c r="O74" s="40">
        <v>0.18031235823990671</v>
      </c>
      <c r="P74" s="40">
        <v>0.12150865141598084</v>
      </c>
      <c r="Q74" s="40">
        <v>3.6821981725098839E-2</v>
      </c>
      <c r="R74" s="40">
        <v>0.72034216836238751</v>
      </c>
      <c r="S74" s="40">
        <f t="shared" si="38"/>
        <v>0.24601386818741497</v>
      </c>
      <c r="T74" s="40">
        <f t="shared" si="39"/>
        <v>0.27119240269327316</v>
      </c>
      <c r="U74" s="40"/>
      <c r="V74" s="40">
        <f t="shared" si="40"/>
        <v>0.38057637648928871</v>
      </c>
      <c r="W74" s="40">
        <f t="shared" si="41"/>
        <v>0.91149958565555445</v>
      </c>
      <c r="X74" s="40">
        <f t="shared" si="42"/>
        <v>3.3871126947571377</v>
      </c>
      <c r="Y74" s="40">
        <f t="shared" si="43"/>
        <v>3.3871126947571377</v>
      </c>
      <c r="Z74" s="40">
        <f t="shared" si="44"/>
        <v>9.5406443379112294E-3</v>
      </c>
      <c r="AA74" s="40">
        <v>2.8126655626812099E-2</v>
      </c>
      <c r="AB74" s="48">
        <f t="shared" si="45"/>
        <v>0.21253650864328505</v>
      </c>
      <c r="AC74" s="67">
        <f t="shared" si="46"/>
        <v>1.1575134538429694</v>
      </c>
      <c r="AD74" s="67">
        <f t="shared" si="47"/>
        <v>0.246013868187415</v>
      </c>
      <c r="AE74" s="67">
        <v>0.57976000000000005</v>
      </c>
      <c r="AF74" s="67">
        <v>0.67108000000000001</v>
      </c>
      <c r="AG74" s="67">
        <v>7.7154999999999987</v>
      </c>
      <c r="AH74" s="67">
        <v>1.89812</v>
      </c>
      <c r="AI74" s="40">
        <v>9.5406443379112294E-3</v>
      </c>
    </row>
    <row r="75" spans="1:35" ht="12" customHeight="1" x14ac:dyDescent="0.3">
      <c r="A75" s="15">
        <v>1080</v>
      </c>
      <c r="B75" s="24"/>
      <c r="C75" s="140"/>
      <c r="D75" s="70" t="s">
        <v>153</v>
      </c>
      <c r="E75" s="142"/>
      <c r="F75" s="40">
        <v>0.1273948285672426</v>
      </c>
      <c r="G75" s="40">
        <v>4.3117987577385802E-2</v>
      </c>
      <c r="H75" s="40">
        <v>0.14199463708317292</v>
      </c>
      <c r="I75" s="40">
        <v>4.086924227504881E-2</v>
      </c>
      <c r="J75" s="40">
        <v>7.9506775197020763E-2</v>
      </c>
      <c r="K75" s="40">
        <f t="shared" ref="K75:K97" si="48">AVERAGE(F75:J75)</f>
        <v>8.6576694139974181E-2</v>
      </c>
      <c r="L75" s="40">
        <f t="shared" ref="L75:L97" si="49">STDEV(F75:J75)</f>
        <v>4.6811009880464438E-2</v>
      </c>
      <c r="M75" s="40"/>
      <c r="N75" s="40">
        <v>0.64236134601593886</v>
      </c>
      <c r="O75" s="40">
        <v>1.271665742081264</v>
      </c>
      <c r="P75" s="40">
        <v>0.49541991962872245</v>
      </c>
      <c r="Q75" s="40">
        <v>0.29828027115158234</v>
      </c>
      <c r="R75" s="40">
        <v>1.1831761538149292</v>
      </c>
      <c r="S75" s="40">
        <f t="shared" ref="S75:S97" si="50">AVERAGE(N75:R75)</f>
        <v>0.77818068653848738</v>
      </c>
      <c r="T75" s="40">
        <f t="shared" ref="T75:T97" si="51">STDEV(N75:R75)</f>
        <v>0.429026159403603</v>
      </c>
      <c r="U75" s="40"/>
      <c r="V75" s="40">
        <f t="shared" ref="V75:V97" si="52">SQRT(((4)*L75^2+4*T75^2)/8)</f>
        <v>0.30516775394742701</v>
      </c>
      <c r="W75" s="40">
        <f t="shared" ref="W75:W97" si="53">K75-S75</f>
        <v>-0.69160399239851322</v>
      </c>
      <c r="X75" s="40">
        <f t="shared" ref="X75:X97" si="54">W75/(V75*SQRT(1/2))</f>
        <v>-3.2050429089891819</v>
      </c>
      <c r="Y75" s="40">
        <f t="shared" ref="Y75:Y97" si="55">ABS(X75)</f>
        <v>3.2050429089891819</v>
      </c>
      <c r="Z75" s="40">
        <f t="shared" ref="Z75:Z97" si="56">TDIST(Y75,8,2)</f>
        <v>1.2517146667418242E-2</v>
      </c>
      <c r="AA75" s="40">
        <v>3.33094518475417E-2</v>
      </c>
      <c r="AB75" s="49">
        <f t="shared" ref="AB75:AB97" si="57">AD75/AC75</f>
        <v>8.9883391167645179</v>
      </c>
      <c r="AC75" s="67">
        <f t="shared" ref="AC75:AC97" si="58">AF75/AE75</f>
        <v>8.6576694139974181E-2</v>
      </c>
      <c r="AD75" s="67">
        <f t="shared" ref="AD75:AD97" si="59">AH75/AG75</f>
        <v>0.77818068653848738</v>
      </c>
      <c r="AE75" s="67">
        <v>5.8699399999999997</v>
      </c>
      <c r="AF75" s="67">
        <v>0.50819999999999999</v>
      </c>
      <c r="AG75" s="67">
        <v>1.4781400000000002</v>
      </c>
      <c r="AH75" s="67">
        <v>1.1502599999999998</v>
      </c>
      <c r="AI75" s="40">
        <v>1.2517146667418242E-2</v>
      </c>
    </row>
    <row r="76" spans="1:35" ht="12" customHeight="1" x14ac:dyDescent="0.3">
      <c r="A76" s="15">
        <v>1081</v>
      </c>
      <c r="B76" s="24"/>
      <c r="C76" s="140"/>
      <c r="D76" s="70" t="s">
        <v>154</v>
      </c>
      <c r="E76" s="142"/>
      <c r="F76" s="40">
        <v>0.20744039854397278</v>
      </c>
      <c r="G76" s="40">
        <v>2.88223820704906E-2</v>
      </c>
      <c r="H76" s="40">
        <v>0.31754314039730158</v>
      </c>
      <c r="I76" s="40">
        <v>4.7146956878237854E-2</v>
      </c>
      <c r="J76" s="40">
        <v>0.1242344054762526</v>
      </c>
      <c r="K76" s="40">
        <f t="shared" si="48"/>
        <v>0.1450374566732511</v>
      </c>
      <c r="L76" s="40">
        <f t="shared" si="49"/>
        <v>0.11955500671800656</v>
      </c>
      <c r="M76" s="40"/>
      <c r="N76" s="40">
        <v>1.4309282260358398</v>
      </c>
      <c r="O76" s="40">
        <v>2.0200056888214659</v>
      </c>
      <c r="P76" s="40">
        <v>0.92689864416421741</v>
      </c>
      <c r="Q76" s="40">
        <v>0.47454252394045698</v>
      </c>
      <c r="R76" s="40">
        <v>0.87304446762112442</v>
      </c>
      <c r="S76" s="40">
        <f t="shared" si="50"/>
        <v>1.1450839101166208</v>
      </c>
      <c r="T76" s="40">
        <f t="shared" si="51"/>
        <v>0.59548952780935038</v>
      </c>
      <c r="U76" s="40"/>
      <c r="V76" s="40">
        <f t="shared" si="52"/>
        <v>0.42947711077654982</v>
      </c>
      <c r="W76" s="40">
        <f t="shared" si="53"/>
        <v>-1.0000464534433697</v>
      </c>
      <c r="X76" s="40">
        <f t="shared" si="54"/>
        <v>-3.29302591913578</v>
      </c>
      <c r="Y76" s="40">
        <f t="shared" si="55"/>
        <v>3.29302591913578</v>
      </c>
      <c r="Z76" s="40">
        <f t="shared" si="56"/>
        <v>1.0972387885943687E-2</v>
      </c>
      <c r="AA76" s="40">
        <v>3.0584433138664598E-2</v>
      </c>
      <c r="AB76" s="49">
        <f t="shared" si="57"/>
        <v>7.8950909398275861</v>
      </c>
      <c r="AC76" s="67">
        <f t="shared" si="58"/>
        <v>0.1450374566732511</v>
      </c>
      <c r="AD76" s="67">
        <f t="shared" si="59"/>
        <v>1.1450839101166208</v>
      </c>
      <c r="AE76" s="67">
        <v>3.2197200000000001</v>
      </c>
      <c r="AF76" s="67">
        <v>0.46698000000000006</v>
      </c>
      <c r="AG76" s="67">
        <v>1.0547</v>
      </c>
      <c r="AH76" s="67">
        <v>1.2077199999999999</v>
      </c>
      <c r="AI76" s="40">
        <v>1.0972387885943687E-2</v>
      </c>
    </row>
    <row r="77" spans="1:35" ht="12" customHeight="1" x14ac:dyDescent="0.3">
      <c r="A77" s="15">
        <v>1083</v>
      </c>
      <c r="B77" s="24"/>
      <c r="C77" s="140"/>
      <c r="D77" s="70" t="s">
        <v>155</v>
      </c>
      <c r="E77" s="143"/>
      <c r="F77" s="40">
        <v>1.3755094226087909</v>
      </c>
      <c r="G77" s="40">
        <v>1.1854161538251142</v>
      </c>
      <c r="H77" s="40">
        <v>1.4998222149284757</v>
      </c>
      <c r="I77" s="40">
        <v>0.70826837340335336</v>
      </c>
      <c r="J77" s="40">
        <v>1.3655261070539648</v>
      </c>
      <c r="K77" s="40">
        <f t="shared" si="48"/>
        <v>1.2269084543639397</v>
      </c>
      <c r="L77" s="40">
        <f t="shared" si="49"/>
        <v>0.31084086229487429</v>
      </c>
      <c r="M77" s="40"/>
      <c r="N77" s="40">
        <v>0.48590803802576271</v>
      </c>
      <c r="O77" s="40">
        <v>0.53569369765954988</v>
      </c>
      <c r="P77" s="40">
        <v>0.46442159544697037</v>
      </c>
      <c r="Q77" s="40">
        <v>0.19730843002232493</v>
      </c>
      <c r="R77" s="40">
        <v>0.91967214832982203</v>
      </c>
      <c r="S77" s="40">
        <f t="shared" si="50"/>
        <v>0.52060078189688608</v>
      </c>
      <c r="T77" s="40">
        <f t="shared" si="51"/>
        <v>0.25901900695747015</v>
      </c>
      <c r="U77" s="40"/>
      <c r="V77" s="40">
        <f t="shared" si="52"/>
        <v>0.28610565149735767</v>
      </c>
      <c r="W77" s="40">
        <f t="shared" si="53"/>
        <v>0.70630767246705362</v>
      </c>
      <c r="X77" s="40">
        <f t="shared" si="54"/>
        <v>3.4912623514544805</v>
      </c>
      <c r="Y77" s="40">
        <f t="shared" si="55"/>
        <v>3.4912623514544805</v>
      </c>
      <c r="Z77" s="40">
        <f t="shared" si="56"/>
        <v>8.1832528830483586E-3</v>
      </c>
      <c r="AA77" s="40">
        <v>2.5109639607997399E-2</v>
      </c>
      <c r="AB77" s="48">
        <f t="shared" si="57"/>
        <v>0.42431917397356145</v>
      </c>
      <c r="AC77" s="67">
        <f t="shared" si="58"/>
        <v>1.2269084543639399</v>
      </c>
      <c r="AD77" s="67">
        <f t="shared" si="59"/>
        <v>0.52060078189688597</v>
      </c>
      <c r="AE77" s="67">
        <v>0.73121999999999998</v>
      </c>
      <c r="AF77" s="67">
        <v>0.89714000000000005</v>
      </c>
      <c r="AG77" s="67">
        <v>1.9081800000000002</v>
      </c>
      <c r="AH77" s="67">
        <v>0.99339999999999995</v>
      </c>
      <c r="AI77" s="40">
        <v>8.1832528830483586E-3</v>
      </c>
    </row>
    <row r="78" spans="1:35" ht="12" customHeight="1" x14ac:dyDescent="0.3">
      <c r="A78" s="15">
        <v>1084</v>
      </c>
      <c r="B78" s="24"/>
      <c r="C78" s="140"/>
      <c r="D78" s="70" t="s">
        <v>157</v>
      </c>
      <c r="E78" s="144" t="s">
        <v>156</v>
      </c>
      <c r="F78" s="40">
        <v>0.81886076699662136</v>
      </c>
      <c r="G78" s="40">
        <v>1.7986485685495821</v>
      </c>
      <c r="H78" s="40">
        <v>0.81678620117361156</v>
      </c>
      <c r="I78" s="40">
        <v>1.1513840317704938</v>
      </c>
      <c r="J78" s="40">
        <v>1.6858810977416869</v>
      </c>
      <c r="K78" s="40">
        <f t="shared" si="48"/>
        <v>1.2543121332463991</v>
      </c>
      <c r="L78" s="40">
        <f t="shared" si="49"/>
        <v>0.46749196613217497</v>
      </c>
      <c r="M78" s="40"/>
      <c r="N78" s="40">
        <v>5.0134427805125142E-2</v>
      </c>
      <c r="O78" s="40">
        <v>0.11963981883325202</v>
      </c>
      <c r="P78" s="40">
        <v>9.7661939582633681E-2</v>
      </c>
      <c r="Q78" s="40">
        <v>2.1514015188764841E-2</v>
      </c>
      <c r="R78" s="40">
        <v>0.33855582418438784</v>
      </c>
      <c r="S78" s="40">
        <f t="shared" si="50"/>
        <v>0.12550120511883273</v>
      </c>
      <c r="T78" s="40">
        <f t="shared" si="51"/>
        <v>0.1251949859740383</v>
      </c>
      <c r="U78" s="40"/>
      <c r="V78" s="40">
        <f t="shared" si="52"/>
        <v>0.34221522680264121</v>
      </c>
      <c r="W78" s="40">
        <f t="shared" si="53"/>
        <v>1.1288109281275664</v>
      </c>
      <c r="X78" s="40">
        <f t="shared" si="54"/>
        <v>4.6648413012715322</v>
      </c>
      <c r="Y78" s="40">
        <f t="shared" si="55"/>
        <v>4.6648413012715322</v>
      </c>
      <c r="Z78" s="40">
        <f t="shared" si="56"/>
        <v>1.6132786910968042E-3</v>
      </c>
      <c r="AA78" s="40">
        <v>1.06324432779398E-2</v>
      </c>
      <c r="AB78" s="48">
        <f t="shared" si="57"/>
        <v>0.10005580093848858</v>
      </c>
      <c r="AC78" s="67">
        <f t="shared" si="58"/>
        <v>1.2543121332463993</v>
      </c>
      <c r="AD78" s="67">
        <f t="shared" si="59"/>
        <v>0.1255012051188327</v>
      </c>
      <c r="AE78" s="67">
        <v>0.67484</v>
      </c>
      <c r="AF78" s="67">
        <v>0.8464600000000001</v>
      </c>
      <c r="AG78" s="67">
        <v>10.779019999999999</v>
      </c>
      <c r="AH78" s="67">
        <v>1.3527799999999999</v>
      </c>
      <c r="AI78" s="40">
        <v>1.6132786910968042E-3</v>
      </c>
    </row>
    <row r="79" spans="1:35" ht="12" customHeight="1" x14ac:dyDescent="0.3">
      <c r="A79" s="15">
        <v>1085</v>
      </c>
      <c r="B79" s="24"/>
      <c r="C79" s="140"/>
      <c r="D79" s="70" t="s">
        <v>159</v>
      </c>
      <c r="E79" s="142"/>
      <c r="F79" s="40">
        <v>1.4191342792514907</v>
      </c>
      <c r="G79" s="40">
        <v>1.2302076907258892</v>
      </c>
      <c r="H79" s="40">
        <v>1.3731235862636231</v>
      </c>
      <c r="I79" s="40">
        <v>0.68463397079991761</v>
      </c>
      <c r="J79" s="40">
        <v>1.2755757762697921</v>
      </c>
      <c r="K79" s="40">
        <f t="shared" si="48"/>
        <v>1.1965350606621425</v>
      </c>
      <c r="L79" s="40">
        <f t="shared" si="49"/>
        <v>0.29587071755751915</v>
      </c>
      <c r="M79" s="40"/>
      <c r="N79" s="40">
        <v>0.41687907108467859</v>
      </c>
      <c r="O79" s="40">
        <v>0.43476824317945817</v>
      </c>
      <c r="P79" s="40">
        <v>0.44047956197488913</v>
      </c>
      <c r="Q79" s="40">
        <v>0.11970168979514774</v>
      </c>
      <c r="R79" s="40">
        <v>0.85594260360615504</v>
      </c>
      <c r="S79" s="40">
        <f t="shared" si="50"/>
        <v>0.45355423392806571</v>
      </c>
      <c r="T79" s="40">
        <f t="shared" si="51"/>
        <v>0.26231796037485278</v>
      </c>
      <c r="U79" s="40"/>
      <c r="V79" s="40">
        <f t="shared" si="52"/>
        <v>0.27959809892345844</v>
      </c>
      <c r="W79" s="40">
        <f t="shared" si="53"/>
        <v>0.74298082673407684</v>
      </c>
      <c r="X79" s="40">
        <f t="shared" si="54"/>
        <v>3.7580139700382951</v>
      </c>
      <c r="Y79" s="40">
        <f t="shared" si="55"/>
        <v>3.7580139700382951</v>
      </c>
      <c r="Z79" s="40">
        <f t="shared" si="56"/>
        <v>5.560102705128538E-3</v>
      </c>
      <c r="AA79" s="40">
        <v>2.0641364109020201E-2</v>
      </c>
      <c r="AB79" s="48">
        <f t="shared" si="57"/>
        <v>0.37905636770649781</v>
      </c>
      <c r="AC79" s="67">
        <f t="shared" si="58"/>
        <v>1.1965350606621423</v>
      </c>
      <c r="AD79" s="67">
        <f t="shared" si="59"/>
        <v>0.45355423392806571</v>
      </c>
      <c r="AE79" s="67">
        <v>0.7780800000000001</v>
      </c>
      <c r="AF79" s="67">
        <v>0.93099999999999983</v>
      </c>
      <c r="AG79" s="67">
        <v>2.1185999999999998</v>
      </c>
      <c r="AH79" s="67">
        <v>0.96089999999999998</v>
      </c>
      <c r="AI79" s="40">
        <v>5.560102705128538E-3</v>
      </c>
    </row>
    <row r="80" spans="1:35" ht="12" customHeight="1" x14ac:dyDescent="0.3">
      <c r="A80" s="15">
        <v>1093</v>
      </c>
      <c r="B80" s="24"/>
      <c r="C80" s="140"/>
      <c r="D80" s="70" t="s">
        <v>160</v>
      </c>
      <c r="E80" s="142"/>
      <c r="F80" s="40">
        <v>1.328035150836012</v>
      </c>
      <c r="G80" s="40">
        <v>1.2950075196838784</v>
      </c>
      <c r="H80" s="40">
        <v>1.2838017162572619</v>
      </c>
      <c r="I80" s="40">
        <v>0.84220459437940509</v>
      </c>
      <c r="J80" s="40">
        <v>1.5520037745864175</v>
      </c>
      <c r="K80" s="40">
        <f t="shared" si="48"/>
        <v>1.2602105511485948</v>
      </c>
      <c r="L80" s="40">
        <f t="shared" si="49"/>
        <v>0.25799215760946675</v>
      </c>
      <c r="M80" s="40"/>
      <c r="N80" s="40">
        <v>0.14124421715623431</v>
      </c>
      <c r="O80" s="40">
        <v>0.17705604481355552</v>
      </c>
      <c r="P80" s="40">
        <v>0.25049119335600017</v>
      </c>
      <c r="Q80" s="40">
        <v>2.894905523660888E-2</v>
      </c>
      <c r="R80" s="40">
        <v>0.5979146926035338</v>
      </c>
      <c r="S80" s="40">
        <f t="shared" si="50"/>
        <v>0.23913104063318652</v>
      </c>
      <c r="T80" s="40">
        <f t="shared" si="51"/>
        <v>0.21590875636060208</v>
      </c>
      <c r="U80" s="40"/>
      <c r="V80" s="40">
        <f t="shared" si="52"/>
        <v>0.23788289604463975</v>
      </c>
      <c r="W80" s="40">
        <f t="shared" si="53"/>
        <v>1.0210795105154082</v>
      </c>
      <c r="X80" s="40">
        <f t="shared" si="54"/>
        <v>6.0703165971259834</v>
      </c>
      <c r="Y80" s="40">
        <f t="shared" si="55"/>
        <v>6.0703165971259834</v>
      </c>
      <c r="Z80" s="40">
        <f t="shared" si="56"/>
        <v>2.9911204337252717E-4</v>
      </c>
      <c r="AA80" s="40">
        <v>3.5977783563474102E-3</v>
      </c>
      <c r="AB80" s="48">
        <f t="shared" si="57"/>
        <v>0.18975483137737187</v>
      </c>
      <c r="AC80" s="67">
        <f t="shared" si="58"/>
        <v>1.260210551148595</v>
      </c>
      <c r="AD80" s="67">
        <f t="shared" si="59"/>
        <v>0.23913104063318652</v>
      </c>
      <c r="AE80" s="67">
        <v>0.67821999999999993</v>
      </c>
      <c r="AF80" s="67">
        <v>0.85470000000000002</v>
      </c>
      <c r="AG80" s="67">
        <v>5.7411200000000004</v>
      </c>
      <c r="AH80" s="67">
        <v>1.3728799999999999</v>
      </c>
      <c r="AI80" s="40">
        <v>2.9911204337252717E-4</v>
      </c>
    </row>
    <row r="81" spans="1:35" ht="12" customHeight="1" x14ac:dyDescent="0.3">
      <c r="A81" s="15">
        <v>1094</v>
      </c>
      <c r="B81" s="24"/>
      <c r="C81" s="140"/>
      <c r="D81" s="70" t="s">
        <v>164</v>
      </c>
      <c r="E81" s="144" t="s">
        <v>163</v>
      </c>
      <c r="F81" s="40">
        <v>1.3487615506588659</v>
      </c>
      <c r="G81" s="40">
        <v>1.2459675214609875</v>
      </c>
      <c r="H81" s="40">
        <v>1.5553064683689648</v>
      </c>
      <c r="I81" s="40">
        <v>0.94359997812893004</v>
      </c>
      <c r="J81" s="40">
        <v>1.2506151238449341</v>
      </c>
      <c r="K81" s="40">
        <f t="shared" si="48"/>
        <v>1.2688501284925364</v>
      </c>
      <c r="L81" s="40">
        <f t="shared" si="49"/>
        <v>0.2208431906685461</v>
      </c>
      <c r="M81" s="40"/>
      <c r="N81" s="40">
        <v>0.29100941759120241</v>
      </c>
      <c r="O81" s="40">
        <v>0.22125489890225591</v>
      </c>
      <c r="P81" s="40">
        <v>0.2884990348431376</v>
      </c>
      <c r="Q81" s="40">
        <v>0.1391678203053405</v>
      </c>
      <c r="R81" s="40">
        <v>0.91519293388188028</v>
      </c>
      <c r="S81" s="40">
        <f t="shared" si="50"/>
        <v>0.37102482110476337</v>
      </c>
      <c r="T81" s="40">
        <f t="shared" si="51"/>
        <v>0.31045152744719873</v>
      </c>
      <c r="U81" s="40"/>
      <c r="V81" s="40">
        <f t="shared" si="52"/>
        <v>0.26939920727329786</v>
      </c>
      <c r="W81" s="40">
        <f t="shared" si="53"/>
        <v>0.89782530738777311</v>
      </c>
      <c r="X81" s="40">
        <f t="shared" si="54"/>
        <v>4.7131420288905677</v>
      </c>
      <c r="Y81" s="40">
        <f t="shared" si="55"/>
        <v>4.7131420288905677</v>
      </c>
      <c r="Z81" s="40">
        <f t="shared" si="56"/>
        <v>1.5155153824073573E-3</v>
      </c>
      <c r="AA81" s="40">
        <v>1.03573377685066E-2</v>
      </c>
      <c r="AB81" s="48">
        <f t="shared" si="57"/>
        <v>0.2924102798063008</v>
      </c>
      <c r="AC81" s="67">
        <f t="shared" si="58"/>
        <v>1.2688501284925366</v>
      </c>
      <c r="AD81" s="67">
        <f t="shared" si="59"/>
        <v>0.37102482110476337</v>
      </c>
      <c r="AE81" s="67">
        <v>0.73155999999999999</v>
      </c>
      <c r="AF81" s="67">
        <v>0.92824000000000007</v>
      </c>
      <c r="AG81" s="67">
        <v>4.1029600000000004</v>
      </c>
      <c r="AH81" s="67">
        <v>1.5223</v>
      </c>
      <c r="AI81" s="40">
        <v>1.5155153824073573E-3</v>
      </c>
    </row>
    <row r="82" spans="1:35" ht="12" customHeight="1" x14ac:dyDescent="0.3">
      <c r="A82" s="15">
        <v>1103</v>
      </c>
      <c r="B82" s="24"/>
      <c r="C82" s="140"/>
      <c r="D82" s="70" t="s">
        <v>165</v>
      </c>
      <c r="E82" s="143"/>
      <c r="F82" s="40">
        <v>0.85732227253197613</v>
      </c>
      <c r="G82" s="40">
        <v>0.84625045444029479</v>
      </c>
      <c r="H82" s="40">
        <v>1.5246058763261394</v>
      </c>
      <c r="I82" s="40">
        <v>0.4245298608586443</v>
      </c>
      <c r="J82" s="40">
        <v>1.2501239382622202</v>
      </c>
      <c r="K82" s="40">
        <f t="shared" si="48"/>
        <v>0.98056648048385497</v>
      </c>
      <c r="L82" s="40">
        <f t="shared" si="49"/>
        <v>0.42161793702427564</v>
      </c>
      <c r="M82" s="40"/>
      <c r="N82" s="40">
        <v>0.13812417882140238</v>
      </c>
      <c r="O82" s="40">
        <v>0.15720100236410811</v>
      </c>
      <c r="P82" s="40">
        <v>0.13483392528354896</v>
      </c>
      <c r="Q82" s="40">
        <v>5.8205360565258914E-2</v>
      </c>
      <c r="R82" s="40">
        <v>0.90570598648891176</v>
      </c>
      <c r="S82" s="40">
        <f t="shared" si="50"/>
        <v>0.27881409070464602</v>
      </c>
      <c r="T82" s="40">
        <f t="shared" si="51"/>
        <v>0.35248239084024763</v>
      </c>
      <c r="U82" s="40"/>
      <c r="V82" s="40">
        <f t="shared" si="52"/>
        <v>0.38859073629788393</v>
      </c>
      <c r="W82" s="40">
        <f t="shared" si="53"/>
        <v>0.70175238977920895</v>
      </c>
      <c r="X82" s="40">
        <f t="shared" si="54"/>
        <v>2.5539150946015279</v>
      </c>
      <c r="Y82" s="40">
        <f t="shared" si="55"/>
        <v>2.5539150946015279</v>
      </c>
      <c r="Z82" s="40">
        <f t="shared" si="56"/>
        <v>3.3967072746742287E-2</v>
      </c>
      <c r="AA82" s="40">
        <v>5.8034471461602399E-2</v>
      </c>
      <c r="AB82" s="48">
        <f t="shared" si="57"/>
        <v>0.2843398140298114</v>
      </c>
      <c r="AC82" s="67">
        <f t="shared" si="58"/>
        <v>0.98056648048385497</v>
      </c>
      <c r="AD82" s="67">
        <f t="shared" si="59"/>
        <v>0.27881409070464602</v>
      </c>
      <c r="AE82" s="67">
        <v>0.60514000000000001</v>
      </c>
      <c r="AF82" s="67">
        <v>0.59338000000000002</v>
      </c>
      <c r="AG82" s="67">
        <v>9.0266599999999997</v>
      </c>
      <c r="AH82" s="67">
        <v>2.5167600000000001</v>
      </c>
      <c r="AI82" s="40">
        <v>3.3967072746742287E-2</v>
      </c>
    </row>
    <row r="83" spans="1:35" ht="12" customHeight="1" x14ac:dyDescent="0.3">
      <c r="A83" s="15">
        <v>1107</v>
      </c>
      <c r="B83" s="24"/>
      <c r="C83" s="140"/>
      <c r="D83" s="70" t="s">
        <v>167</v>
      </c>
      <c r="E83" s="26"/>
      <c r="F83" s="40">
        <v>0.88890487248515226</v>
      </c>
      <c r="G83" s="40">
        <v>1.3216949918826164</v>
      </c>
      <c r="H83" s="40">
        <v>1.1724995376173937</v>
      </c>
      <c r="I83" s="40">
        <v>1.1891453114403732</v>
      </c>
      <c r="J83" s="40">
        <v>2.3112965208277676</v>
      </c>
      <c r="K83" s="40">
        <f t="shared" si="48"/>
        <v>1.3767082468506604</v>
      </c>
      <c r="L83" s="40">
        <f t="shared" si="49"/>
        <v>0.54573686053502601</v>
      </c>
      <c r="M83" s="40"/>
      <c r="N83" s="40">
        <v>0.33247624222985073</v>
      </c>
      <c r="O83" s="40">
        <v>0.76965897493671231</v>
      </c>
      <c r="P83" s="40">
        <v>0.43459820541027722</v>
      </c>
      <c r="Q83" s="40">
        <v>0.76707444764012789</v>
      </c>
      <c r="R83" s="40">
        <v>0.45209346711023352</v>
      </c>
      <c r="S83" s="40">
        <f t="shared" si="50"/>
        <v>0.55118026746544035</v>
      </c>
      <c r="T83" s="40">
        <f t="shared" si="51"/>
        <v>0.2034602322958555</v>
      </c>
      <c r="U83" s="40"/>
      <c r="V83" s="40">
        <f t="shared" si="52"/>
        <v>0.4118402524477846</v>
      </c>
      <c r="W83" s="40">
        <f t="shared" si="53"/>
        <v>0.82552797938522005</v>
      </c>
      <c r="X83" s="40">
        <f t="shared" si="54"/>
        <v>2.8347711463999108</v>
      </c>
      <c r="Y83" s="40">
        <f t="shared" si="55"/>
        <v>2.8347711463999108</v>
      </c>
      <c r="Z83" s="40">
        <f t="shared" si="56"/>
        <v>2.1988158086285365E-2</v>
      </c>
      <c r="AA83" s="40">
        <v>4.5763861157215799E-2</v>
      </c>
      <c r="AB83" s="48">
        <f t="shared" si="57"/>
        <v>0.40036098332839443</v>
      </c>
      <c r="AC83" s="67">
        <f t="shared" si="58"/>
        <v>1.3767082468506604</v>
      </c>
      <c r="AD83" s="67">
        <f t="shared" si="59"/>
        <v>0.55118026746544035</v>
      </c>
      <c r="AE83" s="67">
        <v>0.97322000000000009</v>
      </c>
      <c r="AF83" s="67">
        <v>1.3398399999999999</v>
      </c>
      <c r="AG83" s="67">
        <v>1.5089799999999998</v>
      </c>
      <c r="AH83" s="67">
        <v>0.83172000000000001</v>
      </c>
      <c r="AI83" s="40">
        <v>2.1988158086285365E-2</v>
      </c>
    </row>
    <row r="84" spans="1:35" ht="12" customHeight="1" x14ac:dyDescent="0.3">
      <c r="A84" s="15">
        <v>1111</v>
      </c>
      <c r="B84" s="24"/>
      <c r="C84" s="140"/>
      <c r="D84" s="70" t="s">
        <v>172</v>
      </c>
      <c r="E84" s="27" t="s">
        <v>171</v>
      </c>
      <c r="F84" s="40">
        <v>1.706439903199785</v>
      </c>
      <c r="G84" s="40">
        <v>0.28771175047055658</v>
      </c>
      <c r="H84" s="40">
        <v>0.83616227480505512</v>
      </c>
      <c r="I84" s="40">
        <v>0.33266671148158106</v>
      </c>
      <c r="J84" s="40">
        <v>0.4384579187953751</v>
      </c>
      <c r="K84" s="40">
        <f t="shared" si="48"/>
        <v>0.72028771175047057</v>
      </c>
      <c r="L84" s="40">
        <f t="shared" si="49"/>
        <v>0.59218305729461407</v>
      </c>
      <c r="M84" s="40"/>
      <c r="N84" s="40">
        <v>1.9771274613775116</v>
      </c>
      <c r="O84" s="40">
        <v>1.0185875204219095</v>
      </c>
      <c r="P84" s="40">
        <v>1.3028461692797157</v>
      </c>
      <c r="Q84" s="40">
        <v>1.6869930350540285</v>
      </c>
      <c r="R84" s="40">
        <v>2.1087592077732236</v>
      </c>
      <c r="S84" s="40">
        <f t="shared" si="50"/>
        <v>1.6188626787812777</v>
      </c>
      <c r="T84" s="40">
        <f t="shared" si="51"/>
        <v>0.45639640364321737</v>
      </c>
      <c r="U84" s="40"/>
      <c r="V84" s="40">
        <f t="shared" si="52"/>
        <v>0.52866740518271915</v>
      </c>
      <c r="W84" s="40">
        <f t="shared" si="53"/>
        <v>-0.89857496703080708</v>
      </c>
      <c r="X84" s="40">
        <f t="shared" si="54"/>
        <v>-2.4037360592426071</v>
      </c>
      <c r="Y84" s="40">
        <f t="shared" si="55"/>
        <v>2.4037360592426071</v>
      </c>
      <c r="Z84" s="40">
        <f t="shared" si="56"/>
        <v>4.2925732398167153E-2</v>
      </c>
      <c r="AA84" s="40">
        <v>6.7688351980590006E-2</v>
      </c>
      <c r="AB84" s="49">
        <f t="shared" si="57"/>
        <v>2.2475222780728221</v>
      </c>
      <c r="AC84" s="67">
        <f t="shared" si="58"/>
        <v>0.72028771175047057</v>
      </c>
      <c r="AD84" s="67">
        <f t="shared" si="59"/>
        <v>1.6188626787812779</v>
      </c>
      <c r="AE84" s="67">
        <v>1.19008</v>
      </c>
      <c r="AF84" s="67">
        <v>0.85720000000000007</v>
      </c>
      <c r="AG84" s="67">
        <v>1.3955599999999999</v>
      </c>
      <c r="AH84" s="67">
        <v>2.25922</v>
      </c>
      <c r="AI84" s="40">
        <v>4.2925732398167153E-2</v>
      </c>
    </row>
    <row r="85" spans="1:35" ht="12" customHeight="1" x14ac:dyDescent="0.3">
      <c r="A85" s="15">
        <v>1114</v>
      </c>
      <c r="B85" s="24"/>
      <c r="C85" s="140"/>
      <c r="D85" s="70" t="s">
        <v>175</v>
      </c>
      <c r="E85" s="28"/>
      <c r="F85" s="40">
        <v>0.25422427035330269</v>
      </c>
      <c r="G85" s="40">
        <v>0.23114012630141667</v>
      </c>
      <c r="H85" s="40">
        <v>0.4264379586960233</v>
      </c>
      <c r="I85" s="40">
        <v>0.22000341355180067</v>
      </c>
      <c r="J85" s="40">
        <v>0.22000341355180067</v>
      </c>
      <c r="K85" s="40">
        <f t="shared" si="48"/>
        <v>0.27036183649086881</v>
      </c>
      <c r="L85" s="40">
        <f t="shared" si="49"/>
        <v>8.8360711059056213E-2</v>
      </c>
      <c r="M85" s="40"/>
      <c r="N85" s="40">
        <v>0.98896105335490869</v>
      </c>
      <c r="O85" s="40">
        <v>1.586460665440117</v>
      </c>
      <c r="P85" s="40">
        <v>1.1089929732006294</v>
      </c>
      <c r="Q85" s="40">
        <v>0.9454037638818078</v>
      </c>
      <c r="R85" s="40">
        <v>0.57145390463946077</v>
      </c>
      <c r="S85" s="40">
        <f t="shared" si="50"/>
        <v>1.0402544721033846</v>
      </c>
      <c r="T85" s="40">
        <f t="shared" si="51"/>
        <v>0.36553653404414937</v>
      </c>
      <c r="U85" s="40"/>
      <c r="V85" s="40">
        <f t="shared" si="52"/>
        <v>0.26591781905305972</v>
      </c>
      <c r="W85" s="40">
        <f t="shared" si="53"/>
        <v>-0.76989263561251575</v>
      </c>
      <c r="X85" s="40">
        <f t="shared" si="54"/>
        <v>-4.0944702793201513</v>
      </c>
      <c r="Y85" s="40">
        <f t="shared" si="55"/>
        <v>4.0944702793201513</v>
      </c>
      <c r="Z85" s="40">
        <f t="shared" si="56"/>
        <v>3.4641227010753107E-3</v>
      </c>
      <c r="AA85" s="40">
        <v>1.6003836351461902E-2</v>
      </c>
      <c r="AB85" s="49">
        <f t="shared" si="57"/>
        <v>3.8476379862085976</v>
      </c>
      <c r="AC85" s="67">
        <f t="shared" si="58"/>
        <v>0.27036183649086881</v>
      </c>
      <c r="AD85" s="67">
        <f t="shared" si="59"/>
        <v>1.0402544721033846</v>
      </c>
      <c r="AE85" s="67">
        <v>2.3435999999999995</v>
      </c>
      <c r="AF85" s="67">
        <v>0.63361999999999996</v>
      </c>
      <c r="AG85" s="67">
        <v>0.90226000000000006</v>
      </c>
      <c r="AH85" s="67">
        <v>0.93857999999999997</v>
      </c>
      <c r="AI85" s="40">
        <v>3.4641227010753107E-3</v>
      </c>
    </row>
    <row r="86" spans="1:35" ht="12" customHeight="1" x14ac:dyDescent="0.3">
      <c r="A86" s="15">
        <v>1121</v>
      </c>
      <c r="B86" s="24"/>
      <c r="C86" s="140"/>
      <c r="D86" s="70" t="s">
        <v>177</v>
      </c>
      <c r="E86" s="142"/>
      <c r="F86" s="40">
        <v>1.0768542509366787</v>
      </c>
      <c r="G86" s="40">
        <v>0.34372844707066569</v>
      </c>
      <c r="H86" s="40">
        <v>1.0391074990213804</v>
      </c>
      <c r="I86" s="40">
        <v>0.35547188099986954</v>
      </c>
      <c r="J86" s="40">
        <v>0.48595448021324583</v>
      </c>
      <c r="K86" s="40">
        <f t="shared" si="48"/>
        <v>0.66022331164836812</v>
      </c>
      <c r="L86" s="40">
        <f t="shared" si="49"/>
        <v>0.36760938046032476</v>
      </c>
      <c r="M86" s="40"/>
      <c r="N86" s="40">
        <v>1.8483547662036186</v>
      </c>
      <c r="O86" s="40">
        <v>0.74035520837171609</v>
      </c>
      <c r="P86" s="40">
        <v>1.1563616935038139</v>
      </c>
      <c r="Q86" s="40">
        <v>1.3092781605807142</v>
      </c>
      <c r="R86" s="40">
        <v>2.1353034378569591</v>
      </c>
      <c r="S86" s="40">
        <f t="shared" si="50"/>
        <v>1.4379306533033644</v>
      </c>
      <c r="T86" s="40">
        <f t="shared" si="51"/>
        <v>0.55615213688880438</v>
      </c>
      <c r="U86" s="40"/>
      <c r="V86" s="40">
        <f t="shared" si="52"/>
        <v>0.47140314804231376</v>
      </c>
      <c r="W86" s="40">
        <f t="shared" si="53"/>
        <v>-0.77770734165499633</v>
      </c>
      <c r="X86" s="40">
        <f t="shared" si="54"/>
        <v>-2.3331288191289263</v>
      </c>
      <c r="Y86" s="40">
        <f t="shared" si="55"/>
        <v>2.3331288191289263</v>
      </c>
      <c r="Z86" s="40">
        <f t="shared" si="56"/>
        <v>4.7927024951613918E-2</v>
      </c>
      <c r="AA86" s="40">
        <v>7.2059468204686505E-2</v>
      </c>
      <c r="AB86" s="49">
        <f t="shared" si="57"/>
        <v>2.1779458979012847</v>
      </c>
      <c r="AC86" s="67">
        <f t="shared" si="58"/>
        <v>0.66022331164836801</v>
      </c>
      <c r="AD86" s="67">
        <f t="shared" si="59"/>
        <v>1.4379306533033644</v>
      </c>
      <c r="AE86" s="67">
        <v>1.07294</v>
      </c>
      <c r="AF86" s="67">
        <v>0.70838000000000001</v>
      </c>
      <c r="AG86" s="67">
        <v>1.0855599999999999</v>
      </c>
      <c r="AH86" s="67">
        <v>1.5609600000000001</v>
      </c>
      <c r="AI86" s="40">
        <v>4.7927024951613918E-2</v>
      </c>
    </row>
    <row r="87" spans="1:35" ht="12" customHeight="1" x14ac:dyDescent="0.3">
      <c r="A87" s="15">
        <v>1123</v>
      </c>
      <c r="B87" s="24"/>
      <c r="C87" s="140"/>
      <c r="D87" s="70" t="s">
        <v>178</v>
      </c>
      <c r="E87" s="142"/>
      <c r="F87" s="40">
        <v>0.22373060648801127</v>
      </c>
      <c r="G87" s="40">
        <v>0.15341023574450935</v>
      </c>
      <c r="H87" s="40">
        <v>0.27470783800120896</v>
      </c>
      <c r="I87" s="40">
        <v>0.11913157364497279</v>
      </c>
      <c r="J87" s="40">
        <v>0.13124622204311909</v>
      </c>
      <c r="K87" s="40">
        <f t="shared" si="48"/>
        <v>0.18044529518436428</v>
      </c>
      <c r="L87" s="40">
        <f t="shared" si="49"/>
        <v>6.6464014396580215E-2</v>
      </c>
      <c r="M87" s="40"/>
      <c r="N87" s="40">
        <v>1.0610859728506787</v>
      </c>
      <c r="O87" s="40">
        <v>0.56598793363499245</v>
      </c>
      <c r="P87" s="40">
        <v>0.69601558572146804</v>
      </c>
      <c r="Q87" s="40">
        <v>1.1166415284062343</v>
      </c>
      <c r="R87" s="40">
        <v>0.76904223227752644</v>
      </c>
      <c r="S87" s="40">
        <f t="shared" si="50"/>
        <v>0.84175465057818</v>
      </c>
      <c r="T87" s="40">
        <f t="shared" si="51"/>
        <v>0.23782518658981466</v>
      </c>
      <c r="U87" s="40"/>
      <c r="V87" s="40">
        <f t="shared" si="52"/>
        <v>0.17461140367425745</v>
      </c>
      <c r="W87" s="40">
        <f t="shared" si="53"/>
        <v>-0.66130935539381575</v>
      </c>
      <c r="X87" s="40">
        <f t="shared" si="54"/>
        <v>-5.3560800706169589</v>
      </c>
      <c r="Y87" s="40">
        <f t="shared" si="55"/>
        <v>5.3560800706169589</v>
      </c>
      <c r="Z87" s="40">
        <f t="shared" si="56"/>
        <v>6.8086529106558668E-4</v>
      </c>
      <c r="AA87" s="40">
        <v>5.8496993018250301E-3</v>
      </c>
      <c r="AB87" s="49">
        <f t="shared" si="57"/>
        <v>4.6648744691189856</v>
      </c>
      <c r="AC87" s="67">
        <f t="shared" si="58"/>
        <v>0.18044529518436428</v>
      </c>
      <c r="AD87" s="67">
        <f t="shared" si="59"/>
        <v>0.84175465057818</v>
      </c>
      <c r="AE87" s="67">
        <v>3.9704000000000002</v>
      </c>
      <c r="AF87" s="67">
        <v>0.71643999999999997</v>
      </c>
      <c r="AG87" s="67">
        <v>1.5911999999999999</v>
      </c>
      <c r="AH87" s="67">
        <v>1.3393999999999999</v>
      </c>
      <c r="AI87" s="40">
        <v>6.8086529106558668E-4</v>
      </c>
    </row>
    <row r="88" spans="1:35" ht="12" customHeight="1" x14ac:dyDescent="0.3">
      <c r="A88" s="15">
        <v>1184</v>
      </c>
      <c r="B88" s="24"/>
      <c r="C88" s="140"/>
      <c r="D88" s="70" t="s">
        <v>179</v>
      </c>
      <c r="E88" s="142"/>
      <c r="F88" s="40">
        <v>0.1790831804501361</v>
      </c>
      <c r="G88" s="40">
        <v>0.11413280253886032</v>
      </c>
      <c r="H88" s="40">
        <v>0.25072844346918954</v>
      </c>
      <c r="I88" s="40">
        <v>9.3228773217262015E-2</v>
      </c>
      <c r="J88" s="40">
        <v>0.12630350412285013</v>
      </c>
      <c r="K88" s="40">
        <f t="shared" si="48"/>
        <v>0.15269534075965963</v>
      </c>
      <c r="L88" s="40">
        <f t="shared" si="49"/>
        <v>6.3298258982290911E-2</v>
      </c>
      <c r="M88" s="40"/>
      <c r="N88" s="40">
        <v>0.90822487776859395</v>
      </c>
      <c r="O88" s="40">
        <v>0.67069668399153848</v>
      </c>
      <c r="P88" s="40">
        <v>0.93876521763494503</v>
      </c>
      <c r="Q88" s="40">
        <v>0.96061977276866395</v>
      </c>
      <c r="R88" s="40">
        <v>0.54993625754752673</v>
      </c>
      <c r="S88" s="40">
        <f t="shared" si="50"/>
        <v>0.80564856194225365</v>
      </c>
      <c r="T88" s="40">
        <f t="shared" si="51"/>
        <v>0.18429515237629085</v>
      </c>
      <c r="U88" s="40"/>
      <c r="V88" s="40">
        <f t="shared" si="52"/>
        <v>0.13778855681730148</v>
      </c>
      <c r="W88" s="40">
        <f t="shared" si="53"/>
        <v>-0.65295322118259402</v>
      </c>
      <c r="X88" s="40">
        <f t="shared" si="54"/>
        <v>-6.7016835238067802</v>
      </c>
      <c r="Y88" s="40">
        <f t="shared" si="55"/>
        <v>6.7016835238067802</v>
      </c>
      <c r="Z88" s="40">
        <f t="shared" si="56"/>
        <v>1.5244131382630575E-4</v>
      </c>
      <c r="AA88" s="40">
        <v>2.2348678245884298E-3</v>
      </c>
      <c r="AB88" s="49">
        <f t="shared" si="57"/>
        <v>5.2761830055465389</v>
      </c>
      <c r="AC88" s="67">
        <f t="shared" si="58"/>
        <v>0.1526953407596596</v>
      </c>
      <c r="AD88" s="67">
        <f t="shared" si="59"/>
        <v>0.80564856194225365</v>
      </c>
      <c r="AE88" s="67">
        <v>5.0038200000000002</v>
      </c>
      <c r="AF88" s="67">
        <v>0.76405999999999996</v>
      </c>
      <c r="AG88" s="67">
        <v>1.4276199999999999</v>
      </c>
      <c r="AH88" s="67">
        <v>1.1501600000000001</v>
      </c>
      <c r="AI88" s="40">
        <v>1.5244131382630575E-4</v>
      </c>
    </row>
    <row r="89" spans="1:35" ht="12" customHeight="1" x14ac:dyDescent="0.3">
      <c r="A89" s="15">
        <v>1187</v>
      </c>
      <c r="B89" s="24"/>
      <c r="C89" s="140"/>
      <c r="D89" s="70" t="s">
        <v>180</v>
      </c>
      <c r="E89" s="142"/>
      <c r="F89" s="40">
        <v>0.38859973797438441</v>
      </c>
      <c r="G89" s="40">
        <v>0.21255575203499399</v>
      </c>
      <c r="H89" s="40">
        <v>0.33691053185472614</v>
      </c>
      <c r="I89" s="40">
        <v>0.17436158103106361</v>
      </c>
      <c r="J89" s="40">
        <v>0.13290998775781959</v>
      </c>
      <c r="K89" s="40">
        <f t="shared" si="48"/>
        <v>0.2490675181305976</v>
      </c>
      <c r="L89" s="40">
        <f t="shared" si="49"/>
        <v>0.10907829000116677</v>
      </c>
      <c r="M89" s="40"/>
      <c r="N89" s="40">
        <v>1.2283198770672477</v>
      </c>
      <c r="O89" s="40">
        <v>0.56157343846434826</v>
      </c>
      <c r="P89" s="40">
        <v>1.114581890091066</v>
      </c>
      <c r="Q89" s="40">
        <v>0.97829783482170962</v>
      </c>
      <c r="R89" s="40">
        <v>0.9182169712695073</v>
      </c>
      <c r="S89" s="40">
        <f t="shared" si="50"/>
        <v>0.96019800234277564</v>
      </c>
      <c r="T89" s="40">
        <f t="shared" si="51"/>
        <v>0.2533353895210112</v>
      </c>
      <c r="U89" s="40"/>
      <c r="V89" s="40">
        <f t="shared" si="52"/>
        <v>0.19503447507215371</v>
      </c>
      <c r="W89" s="40">
        <f t="shared" si="53"/>
        <v>-0.71113048421217806</v>
      </c>
      <c r="X89" s="40">
        <f t="shared" si="54"/>
        <v>-5.1564749002336612</v>
      </c>
      <c r="Y89" s="40">
        <f t="shared" si="55"/>
        <v>5.1564749002336612</v>
      </c>
      <c r="Z89" s="40">
        <f t="shared" si="56"/>
        <v>8.6740201700893785E-4</v>
      </c>
      <c r="AA89" s="40">
        <v>6.8072969677893296E-3</v>
      </c>
      <c r="AB89" s="49">
        <f t="shared" si="57"/>
        <v>3.855171519552782</v>
      </c>
      <c r="AC89" s="67">
        <f t="shared" si="58"/>
        <v>0.24906751813059755</v>
      </c>
      <c r="AD89" s="67">
        <f t="shared" si="59"/>
        <v>0.96019800234277586</v>
      </c>
      <c r="AE89" s="67">
        <v>2.7936200000000002</v>
      </c>
      <c r="AF89" s="67">
        <v>0.69579999999999997</v>
      </c>
      <c r="AG89" s="67">
        <v>1.58786</v>
      </c>
      <c r="AH89" s="67">
        <v>1.5246600000000001</v>
      </c>
      <c r="AI89" s="40">
        <v>8.6740201700893785E-4</v>
      </c>
    </row>
    <row r="90" spans="1:35" ht="12" customHeight="1" x14ac:dyDescent="0.3">
      <c r="A90" s="15">
        <v>1214</v>
      </c>
      <c r="B90" s="24"/>
      <c r="C90" s="140"/>
      <c r="D90" s="70" t="s">
        <v>181</v>
      </c>
      <c r="E90" s="142"/>
      <c r="F90" s="40">
        <v>0.43193796755076269</v>
      </c>
      <c r="G90" s="40">
        <v>0.14979840668415428</v>
      </c>
      <c r="H90" s="40">
        <v>0.42762678519382108</v>
      </c>
      <c r="I90" s="40">
        <v>0.16072816477217527</v>
      </c>
      <c r="J90" s="40">
        <v>0.22248129796949384</v>
      </c>
      <c r="K90" s="40">
        <f t="shared" si="48"/>
        <v>0.27851452443408142</v>
      </c>
      <c r="L90" s="40">
        <f t="shared" si="49"/>
        <v>0.14084957149891059</v>
      </c>
      <c r="M90" s="40"/>
      <c r="N90" s="40">
        <v>1.2641473571440915</v>
      </c>
      <c r="O90" s="40">
        <v>0.73911841445924709</v>
      </c>
      <c r="P90" s="40">
        <v>0.90681319440844621</v>
      </c>
      <c r="Q90" s="40">
        <v>0.54498643581635653</v>
      </c>
      <c r="R90" s="40">
        <v>0.6380350076892507</v>
      </c>
      <c r="S90" s="40">
        <f t="shared" si="50"/>
        <v>0.81862008190347846</v>
      </c>
      <c r="T90" s="40">
        <f t="shared" si="51"/>
        <v>0.28287781571861653</v>
      </c>
      <c r="U90" s="40"/>
      <c r="V90" s="40">
        <f t="shared" si="52"/>
        <v>0.22344849565074532</v>
      </c>
      <c r="W90" s="40">
        <f t="shared" si="53"/>
        <v>-0.54010555746939704</v>
      </c>
      <c r="X90" s="40">
        <f t="shared" si="54"/>
        <v>-3.4183474910485692</v>
      </c>
      <c r="Y90" s="40">
        <f t="shared" si="55"/>
        <v>3.4183474910485692</v>
      </c>
      <c r="Z90" s="40">
        <f t="shared" si="56"/>
        <v>9.1101407259527589E-3</v>
      </c>
      <c r="AA90" s="40">
        <v>2.73946449098274E-2</v>
      </c>
      <c r="AB90" s="49">
        <f t="shared" si="57"/>
        <v>2.939236593017355</v>
      </c>
      <c r="AC90" s="67">
        <f t="shared" si="58"/>
        <v>0.27851452443408148</v>
      </c>
      <c r="AD90" s="67">
        <f t="shared" si="59"/>
        <v>0.81862008190347846</v>
      </c>
      <c r="AE90" s="67">
        <v>3.2937599999999998</v>
      </c>
      <c r="AF90" s="67">
        <v>0.91736000000000006</v>
      </c>
      <c r="AG90" s="67">
        <v>1.1574599999999999</v>
      </c>
      <c r="AH90" s="67">
        <v>0.94752000000000014</v>
      </c>
      <c r="AI90" s="40">
        <v>9.1101407259527589E-3</v>
      </c>
    </row>
    <row r="91" spans="1:35" ht="12" customHeight="1" x14ac:dyDescent="0.3">
      <c r="A91" s="15">
        <v>1281</v>
      </c>
      <c r="B91" s="24"/>
      <c r="C91" s="140"/>
      <c r="D91" s="70" t="s">
        <v>182</v>
      </c>
      <c r="E91" s="142"/>
      <c r="F91" s="40">
        <v>0.30280404420601514</v>
      </c>
      <c r="G91" s="40">
        <v>0.23118150343409752</v>
      </c>
      <c r="H91" s="40">
        <v>0.26168692690460726</v>
      </c>
      <c r="I91" s="40">
        <v>0.12887454676560686</v>
      </c>
      <c r="J91" s="40">
        <v>0.16198814558732527</v>
      </c>
      <c r="K91" s="40">
        <f t="shared" si="48"/>
        <v>0.21730703337953039</v>
      </c>
      <c r="L91" s="40">
        <f t="shared" si="49"/>
        <v>7.1330741556752064E-2</v>
      </c>
      <c r="M91" s="40"/>
      <c r="N91" s="40">
        <v>1.0769272422071008</v>
      </c>
      <c r="O91" s="40">
        <v>0.59482338501525189</v>
      </c>
      <c r="P91" s="40">
        <v>1.3513708643936249</v>
      </c>
      <c r="Q91" s="40">
        <v>0.58318141616879948</v>
      </c>
      <c r="R91" s="40">
        <v>0.80853022399509056</v>
      </c>
      <c r="S91" s="40">
        <f t="shared" si="50"/>
        <v>0.88296662635597356</v>
      </c>
      <c r="T91" s="40">
        <f t="shared" si="51"/>
        <v>0.32994762026976254</v>
      </c>
      <c r="U91" s="40"/>
      <c r="V91" s="40">
        <f t="shared" si="52"/>
        <v>0.23869803812842239</v>
      </c>
      <c r="W91" s="40">
        <f t="shared" si="53"/>
        <v>-0.66565959297644317</v>
      </c>
      <c r="X91" s="40">
        <f t="shared" si="54"/>
        <v>-3.9438314269033241</v>
      </c>
      <c r="Y91" s="40">
        <f t="shared" si="55"/>
        <v>3.9438314269033241</v>
      </c>
      <c r="Z91" s="40">
        <f t="shared" si="56"/>
        <v>4.2728479447266968E-3</v>
      </c>
      <c r="AA91" s="40">
        <v>1.7845368650420902E-2</v>
      </c>
      <c r="AB91" s="49">
        <f t="shared" si="57"/>
        <v>4.0632215746733662</v>
      </c>
      <c r="AC91" s="67">
        <f t="shared" si="58"/>
        <v>0.21730703337953042</v>
      </c>
      <c r="AD91" s="67">
        <f t="shared" si="59"/>
        <v>0.88296662635597334</v>
      </c>
      <c r="AE91" s="67">
        <v>3.9107800000000004</v>
      </c>
      <c r="AF91" s="67">
        <v>0.84984000000000004</v>
      </c>
      <c r="AG91" s="67">
        <v>1.10806</v>
      </c>
      <c r="AH91" s="67">
        <v>0.97837999999999992</v>
      </c>
      <c r="AI91" s="40">
        <v>4.2728479447266968E-3</v>
      </c>
    </row>
    <row r="92" spans="1:35" ht="12" customHeight="1" x14ac:dyDescent="0.3">
      <c r="A92" s="15">
        <v>1294</v>
      </c>
      <c r="B92" s="24"/>
      <c r="C92" s="140"/>
      <c r="D92" s="70" t="s">
        <v>183</v>
      </c>
      <c r="E92" s="142"/>
      <c r="F92" s="40">
        <v>0.5206003225303022</v>
      </c>
      <c r="G92" s="40">
        <v>0.31503060569803532</v>
      </c>
      <c r="H92" s="40">
        <v>0.4845757686105186</v>
      </c>
      <c r="I92" s="40">
        <v>0.17379354592588736</v>
      </c>
      <c r="J92" s="40">
        <v>0.19911044061800967</v>
      </c>
      <c r="K92" s="40">
        <f t="shared" si="48"/>
        <v>0.33862213667655067</v>
      </c>
      <c r="L92" s="40">
        <f t="shared" si="49"/>
        <v>0.15937931233477989</v>
      </c>
      <c r="M92" s="40"/>
      <c r="N92" s="40">
        <v>1.279076619378029</v>
      </c>
      <c r="O92" s="40">
        <v>0.58676212784136927</v>
      </c>
      <c r="P92" s="40">
        <v>1.071286516109073</v>
      </c>
      <c r="Q92" s="40">
        <v>0.74534847748265332</v>
      </c>
      <c r="R92" s="40">
        <v>0.72781779879494979</v>
      </c>
      <c r="S92" s="40">
        <f t="shared" si="50"/>
        <v>0.88205830792121487</v>
      </c>
      <c r="T92" s="40">
        <f t="shared" si="51"/>
        <v>0.28421400421593651</v>
      </c>
      <c r="U92" s="40"/>
      <c r="V92" s="40">
        <f t="shared" si="52"/>
        <v>0.2304119847064858</v>
      </c>
      <c r="W92" s="40">
        <f t="shared" si="53"/>
        <v>-0.54343617124466426</v>
      </c>
      <c r="X92" s="40">
        <f t="shared" si="54"/>
        <v>-3.3354810281996525</v>
      </c>
      <c r="Y92" s="40">
        <f t="shared" si="55"/>
        <v>3.3354810281996525</v>
      </c>
      <c r="Z92" s="40">
        <f t="shared" si="56"/>
        <v>1.030011169274157E-2</v>
      </c>
      <c r="AA92" s="40">
        <v>2.9781679429407799E-2</v>
      </c>
      <c r="AB92" s="49">
        <f t="shared" si="57"/>
        <v>2.6048453789178896</v>
      </c>
      <c r="AC92" s="67">
        <f t="shared" si="58"/>
        <v>0.33862213667655061</v>
      </c>
      <c r="AD92" s="67">
        <f t="shared" si="59"/>
        <v>0.88205830792121487</v>
      </c>
      <c r="AE92" s="67">
        <v>2.3067600000000001</v>
      </c>
      <c r="AF92" s="67">
        <v>0.78111999999999993</v>
      </c>
      <c r="AG92" s="67">
        <v>1.3576200000000003</v>
      </c>
      <c r="AH92" s="67">
        <v>1.1975</v>
      </c>
      <c r="AI92" s="40">
        <v>1.030011169274157E-2</v>
      </c>
    </row>
    <row r="93" spans="1:35" ht="12" customHeight="1" x14ac:dyDescent="0.3">
      <c r="A93" s="15">
        <v>1303</v>
      </c>
      <c r="B93" s="24"/>
      <c r="C93" s="140"/>
      <c r="D93" s="70" t="s">
        <v>184</v>
      </c>
      <c r="E93" s="143"/>
      <c r="F93" s="40">
        <v>0.62757956801636472</v>
      </c>
      <c r="G93" s="40">
        <v>0.29011491486673485</v>
      </c>
      <c r="H93" s="40">
        <v>0.75332410805607353</v>
      </c>
      <c r="I93" s="40">
        <v>0.18891763431803138</v>
      </c>
      <c r="J93" s="40">
        <v>0.23873413152036577</v>
      </c>
      <c r="K93" s="40">
        <f t="shared" si="48"/>
        <v>0.4197340713555141</v>
      </c>
      <c r="L93" s="40">
        <f t="shared" si="49"/>
        <v>0.25363378847461571</v>
      </c>
      <c r="M93" s="40"/>
      <c r="N93" s="40">
        <v>1.3323184655198659</v>
      </c>
      <c r="O93" s="40">
        <v>0.74706956918861311</v>
      </c>
      <c r="P93" s="40">
        <v>0.5896635713198356</v>
      </c>
      <c r="Q93" s="40">
        <v>1.1019181001674532</v>
      </c>
      <c r="R93" s="40">
        <v>1.5611204140660679</v>
      </c>
      <c r="S93" s="40">
        <f t="shared" si="50"/>
        <v>1.0664180240523671</v>
      </c>
      <c r="T93" s="40">
        <f t="shared" si="51"/>
        <v>0.40186191617464179</v>
      </c>
      <c r="U93" s="40"/>
      <c r="V93" s="40">
        <f t="shared" si="52"/>
        <v>0.33602313783989707</v>
      </c>
      <c r="W93" s="40">
        <f t="shared" si="53"/>
        <v>-0.64668395269685297</v>
      </c>
      <c r="X93" s="40">
        <f t="shared" si="54"/>
        <v>-2.7216852457007894</v>
      </c>
      <c r="Y93" s="40">
        <f t="shared" si="55"/>
        <v>2.7216852457007894</v>
      </c>
      <c r="Z93" s="40">
        <f t="shared" si="56"/>
        <v>2.618036836796293E-2</v>
      </c>
      <c r="AA93" s="40">
        <v>4.9842380207504103E-2</v>
      </c>
      <c r="AB93" s="49">
        <f t="shared" si="57"/>
        <v>2.5406992113087541</v>
      </c>
      <c r="AC93" s="67">
        <f t="shared" si="58"/>
        <v>0.4197340713555141</v>
      </c>
      <c r="AD93" s="67">
        <f t="shared" si="59"/>
        <v>1.0664180240523671</v>
      </c>
      <c r="AE93" s="67">
        <v>1.6621000000000001</v>
      </c>
      <c r="AF93" s="67">
        <v>0.69764000000000004</v>
      </c>
      <c r="AG93" s="67">
        <v>1.3138000000000001</v>
      </c>
      <c r="AH93" s="67">
        <v>1.40106</v>
      </c>
      <c r="AI93" s="40">
        <v>2.618036836796293E-2</v>
      </c>
    </row>
    <row r="94" spans="1:35" ht="12" customHeight="1" x14ac:dyDescent="0.3">
      <c r="A94" s="15">
        <v>1310</v>
      </c>
      <c r="B94" s="24"/>
      <c r="C94" s="140"/>
      <c r="D94" s="70" t="s">
        <v>185</v>
      </c>
      <c r="E94" s="142"/>
      <c r="F94" s="40">
        <v>0.21299817091049561</v>
      </c>
      <c r="G94" s="40">
        <v>6.7485490619516794E-2</v>
      </c>
      <c r="H94" s="40">
        <v>0.22447070431581348</v>
      </c>
      <c r="I94" s="40">
        <v>7.5351040905515643E-2</v>
      </c>
      <c r="J94" s="40">
        <v>0.14127738398313328</v>
      </c>
      <c r="K94" s="40">
        <f t="shared" si="48"/>
        <v>0.14431655814689498</v>
      </c>
      <c r="L94" s="40">
        <f t="shared" si="49"/>
        <v>7.3841626412956829E-2</v>
      </c>
      <c r="M94" s="40"/>
      <c r="N94" s="40">
        <v>1.6677207492094377</v>
      </c>
      <c r="O94" s="40">
        <v>1.7264655801508146</v>
      </c>
      <c r="P94" s="40">
        <v>1.2652639260520553</v>
      </c>
      <c r="Q94" s="40">
        <v>1.2802237898321573</v>
      </c>
      <c r="R94" s="40">
        <v>0.36341522743857935</v>
      </c>
      <c r="S94" s="40">
        <f t="shared" si="50"/>
        <v>1.2606178545366089</v>
      </c>
      <c r="T94" s="40">
        <f t="shared" si="51"/>
        <v>0.54500582635919392</v>
      </c>
      <c r="U94" s="40"/>
      <c r="V94" s="40">
        <f t="shared" si="52"/>
        <v>0.38889840354312238</v>
      </c>
      <c r="W94" s="40">
        <f t="shared" si="53"/>
        <v>-1.1163012963897139</v>
      </c>
      <c r="X94" s="40">
        <f t="shared" si="54"/>
        <v>-4.0593852241770669</v>
      </c>
      <c r="Y94" s="40">
        <f t="shared" si="55"/>
        <v>4.0593852241770669</v>
      </c>
      <c r="Z94" s="40">
        <f t="shared" si="56"/>
        <v>3.6365396349512169E-3</v>
      </c>
      <c r="AA94" s="40">
        <v>1.6081258495725299E-2</v>
      </c>
      <c r="AB94" s="49">
        <f t="shared" si="57"/>
        <v>8.7350881335007191</v>
      </c>
      <c r="AC94" s="67">
        <f t="shared" si="58"/>
        <v>0.14431655814689498</v>
      </c>
      <c r="AD94" s="67">
        <f t="shared" si="59"/>
        <v>1.2606178545366089</v>
      </c>
      <c r="AE94" s="67">
        <v>4.2972200000000003</v>
      </c>
      <c r="AF94" s="67">
        <v>0.62016000000000004</v>
      </c>
      <c r="AG94" s="67">
        <v>0.82220000000000015</v>
      </c>
      <c r="AH94" s="67">
        <v>1.0364800000000001</v>
      </c>
      <c r="AI94" s="40">
        <v>3.6365396349512169E-3</v>
      </c>
    </row>
    <row r="95" spans="1:35" ht="12" customHeight="1" x14ac:dyDescent="0.3">
      <c r="A95" s="15">
        <v>1312</v>
      </c>
      <c r="B95" s="24"/>
      <c r="C95" s="140"/>
      <c r="D95" s="70" t="s">
        <v>186</v>
      </c>
      <c r="E95" s="142"/>
      <c r="F95" s="40">
        <v>0.30034084635510422</v>
      </c>
      <c r="G95" s="40">
        <v>9.4692878231439459E-2</v>
      </c>
      <c r="H95" s="40">
        <v>0.30913204195770622</v>
      </c>
      <c r="I95" s="40">
        <v>0.1499903986942224</v>
      </c>
      <c r="J95" s="40">
        <v>0.24861381147836104</v>
      </c>
      <c r="K95" s="40">
        <f t="shared" si="48"/>
        <v>0.22055399534336667</v>
      </c>
      <c r="L95" s="40">
        <f t="shared" si="49"/>
        <v>9.4630342901519171E-2</v>
      </c>
      <c r="M95" s="40"/>
      <c r="N95" s="40">
        <v>1.5991585546939451</v>
      </c>
      <c r="O95" s="40">
        <v>1.9206126601770885</v>
      </c>
      <c r="P95" s="40">
        <v>1.2474564153330034</v>
      </c>
      <c r="Q95" s="40">
        <v>1.6376560523565971</v>
      </c>
      <c r="R95" s="40">
        <v>0.19688720233184842</v>
      </c>
      <c r="S95" s="40">
        <f t="shared" si="50"/>
        <v>1.3203541769784963</v>
      </c>
      <c r="T95" s="40">
        <f t="shared" si="51"/>
        <v>0.67197744280932703</v>
      </c>
      <c r="U95" s="40"/>
      <c r="V95" s="40">
        <f t="shared" si="52"/>
        <v>0.47984819758035013</v>
      </c>
      <c r="W95" s="40">
        <f t="shared" si="53"/>
        <v>-1.0998001816351297</v>
      </c>
      <c r="X95" s="40">
        <f t="shared" si="54"/>
        <v>-3.2413424508244639</v>
      </c>
      <c r="Y95" s="40">
        <f t="shared" si="55"/>
        <v>3.2413424508244639</v>
      </c>
      <c r="Z95" s="40">
        <f t="shared" si="56"/>
        <v>1.1853767892025642E-2</v>
      </c>
      <c r="AA95" s="40">
        <v>3.27017129353986E-2</v>
      </c>
      <c r="AB95" s="49">
        <f t="shared" si="57"/>
        <v>5.9865348388856887</v>
      </c>
      <c r="AC95" s="67">
        <f t="shared" si="58"/>
        <v>0.22055399534336667</v>
      </c>
      <c r="AD95" s="67">
        <f t="shared" si="59"/>
        <v>1.3203541769784966</v>
      </c>
      <c r="AE95" s="67">
        <v>3.3328800000000003</v>
      </c>
      <c r="AF95" s="67">
        <v>0.73507999999999996</v>
      </c>
      <c r="AG95" s="67">
        <v>0.72731999999999997</v>
      </c>
      <c r="AH95" s="67">
        <v>0.96032000000000006</v>
      </c>
      <c r="AI95" s="40">
        <v>1.1853767892025642E-2</v>
      </c>
    </row>
    <row r="96" spans="1:35" ht="12" customHeight="1" x14ac:dyDescent="0.3">
      <c r="A96" s="15">
        <v>1313</v>
      </c>
      <c r="B96" s="24"/>
      <c r="C96" s="140"/>
      <c r="D96" s="70" t="s">
        <v>188</v>
      </c>
      <c r="E96" s="142"/>
      <c r="F96" s="40">
        <v>0.82194357366771165</v>
      </c>
      <c r="G96" s="40">
        <v>0.87701149425287372</v>
      </c>
      <c r="H96" s="40">
        <v>0.84357366771159892</v>
      </c>
      <c r="I96" s="40">
        <v>1.0592476489028215</v>
      </c>
      <c r="J96" s="40">
        <v>1.581818181818182</v>
      </c>
      <c r="K96" s="40">
        <f t="shared" si="48"/>
        <v>1.0367189132706376</v>
      </c>
      <c r="L96" s="40">
        <f t="shared" si="49"/>
        <v>0.31881842346905787</v>
      </c>
      <c r="M96" s="40"/>
      <c r="N96" s="40">
        <v>0.21332231719555661</v>
      </c>
      <c r="O96" s="40">
        <v>0.18289095753884485</v>
      </c>
      <c r="P96" s="40">
        <v>0.22872183963733261</v>
      </c>
      <c r="Q96" s="40">
        <v>9.1358964598401218E-2</v>
      </c>
      <c r="R96" s="40">
        <v>0.26672318925840055</v>
      </c>
      <c r="S96" s="40">
        <f t="shared" si="50"/>
        <v>0.19660345364570717</v>
      </c>
      <c r="T96" s="40">
        <f t="shared" si="51"/>
        <v>6.6129273895546334E-2</v>
      </c>
      <c r="U96" s="40"/>
      <c r="V96" s="40">
        <f t="shared" si="52"/>
        <v>0.23023712560015999</v>
      </c>
      <c r="W96" s="40">
        <f t="shared" si="53"/>
        <v>0.84011545962493039</v>
      </c>
      <c r="X96" s="40">
        <f t="shared" si="54"/>
        <v>5.1603435973405727</v>
      </c>
      <c r="Y96" s="40">
        <f t="shared" si="55"/>
        <v>5.1603435973405727</v>
      </c>
      <c r="Z96" s="40">
        <f t="shared" si="56"/>
        <v>8.6329513682495895E-4</v>
      </c>
      <c r="AA96" s="40">
        <v>6.8072969677893296E-3</v>
      </c>
      <c r="AB96" s="48">
        <f t="shared" si="57"/>
        <v>0.18964007613738154</v>
      </c>
      <c r="AC96" s="67">
        <f t="shared" si="58"/>
        <v>1.0367189132706376</v>
      </c>
      <c r="AD96" s="67">
        <f t="shared" si="59"/>
        <v>0.19660345364570717</v>
      </c>
      <c r="AE96" s="67">
        <v>0.95699999999999985</v>
      </c>
      <c r="AF96" s="67">
        <v>0.99214000000000002</v>
      </c>
      <c r="AG96" s="67">
        <v>4.6235200000000001</v>
      </c>
      <c r="AH96" s="67">
        <v>0.90900000000000003</v>
      </c>
      <c r="AI96" s="40">
        <v>8.6329513682495895E-4</v>
      </c>
    </row>
    <row r="97" spans="1:35" ht="12" customHeight="1" x14ac:dyDescent="0.3">
      <c r="A97" s="15">
        <v>1314</v>
      </c>
      <c r="B97" s="24"/>
      <c r="C97" s="140"/>
      <c r="D97" s="70" t="s">
        <v>189</v>
      </c>
      <c r="E97" s="142"/>
      <c r="F97" s="40">
        <v>3.4378376660522467</v>
      </c>
      <c r="G97" s="40">
        <v>1.7660331786690395</v>
      </c>
      <c r="H97" s="40">
        <v>2.0843132269751479</v>
      </c>
      <c r="I97" s="40">
        <v>0.54884637386385304</v>
      </c>
      <c r="J97" s="40">
        <v>1.5777346977690205</v>
      </c>
      <c r="K97" s="40">
        <f t="shared" si="48"/>
        <v>1.8829530286658613</v>
      </c>
      <c r="L97" s="40">
        <f t="shared" si="49"/>
        <v>1.0422189324068487</v>
      </c>
      <c r="M97" s="40"/>
      <c r="N97" s="40">
        <v>0.9147928770844338</v>
      </c>
      <c r="O97" s="40">
        <v>0.53888742171583803</v>
      </c>
      <c r="P97" s="40">
        <v>0.56727722025201854</v>
      </c>
      <c r="Q97" s="40">
        <v>0.25296159360144876</v>
      </c>
      <c r="R97" s="40">
        <v>0.81297630725118852</v>
      </c>
      <c r="S97" s="40">
        <f t="shared" si="50"/>
        <v>0.61737908398098562</v>
      </c>
      <c r="T97" s="40">
        <f t="shared" si="51"/>
        <v>0.25893265686659528</v>
      </c>
      <c r="U97" s="40"/>
      <c r="V97" s="40">
        <f t="shared" si="52"/>
        <v>0.75936368884061911</v>
      </c>
      <c r="W97" s="40">
        <f t="shared" si="53"/>
        <v>1.2655739446848757</v>
      </c>
      <c r="X97" s="40">
        <f t="shared" si="54"/>
        <v>2.3569626294509627</v>
      </c>
      <c r="Y97" s="40">
        <f t="shared" si="55"/>
        <v>2.3569626294509627</v>
      </c>
      <c r="Z97" s="40">
        <f t="shared" si="56"/>
        <v>4.6176640323996862E-2</v>
      </c>
      <c r="AA97" s="40">
        <v>7.0129011149452802E-2</v>
      </c>
      <c r="AB97" s="48">
        <f t="shared" si="57"/>
        <v>0.32787811197734462</v>
      </c>
      <c r="AC97" s="67">
        <f t="shared" si="58"/>
        <v>1.8829530286658616</v>
      </c>
      <c r="AD97" s="67">
        <f t="shared" si="59"/>
        <v>0.61737908398098551</v>
      </c>
      <c r="AE97" s="67">
        <v>0.62931999999999999</v>
      </c>
      <c r="AF97" s="67">
        <v>1.1849799999999999</v>
      </c>
      <c r="AG97" s="67">
        <v>2.1204799999999997</v>
      </c>
      <c r="AH97" s="67">
        <v>1.30914</v>
      </c>
      <c r="AI97" s="40">
        <v>4.6176640323996862E-2</v>
      </c>
    </row>
    <row r="98" spans="1:35" ht="12" customHeight="1" x14ac:dyDescent="0.3">
      <c r="A98" s="15">
        <v>1315</v>
      </c>
      <c r="B98" s="24"/>
      <c r="C98" s="140"/>
      <c r="D98" s="70" t="s">
        <v>192</v>
      </c>
      <c r="E98" s="144" t="s">
        <v>191</v>
      </c>
      <c r="F98" s="40">
        <v>2.3132599884192242</v>
      </c>
      <c r="G98" s="40">
        <v>4.079762594093804</v>
      </c>
      <c r="H98" s="40">
        <v>1.640127388535032</v>
      </c>
      <c r="I98" s="40">
        <v>1.9515055008685585</v>
      </c>
      <c r="J98" s="40">
        <v>2.7484076433121021</v>
      </c>
      <c r="K98" s="40">
        <f t="shared" ref="K98:K110" si="60">AVERAGE(F98:J98)</f>
        <v>2.546612623045744</v>
      </c>
      <c r="L98" s="40">
        <f t="shared" ref="L98:L110" si="61">STDEV(F98:J98)</f>
        <v>0.95152397280205914</v>
      </c>
      <c r="M98" s="40"/>
      <c r="N98" s="40">
        <v>0.44374200817290077</v>
      </c>
      <c r="O98" s="40">
        <v>0.15719868017490368</v>
      </c>
      <c r="P98" s="40">
        <v>0.27867445208480507</v>
      </c>
      <c r="Q98" s="40">
        <v>5.7496445592982399E-2</v>
      </c>
      <c r="R98" s="40">
        <v>0.59503903141291037</v>
      </c>
      <c r="S98" s="40">
        <f t="shared" ref="S98:S110" si="62">AVERAGE(N98:R98)</f>
        <v>0.30643012348770043</v>
      </c>
      <c r="T98" s="40">
        <f t="shared" ref="T98:T110" si="63">STDEV(N98:R98)</f>
        <v>0.21630882573765989</v>
      </c>
      <c r="U98" s="40"/>
      <c r="V98" s="40">
        <f t="shared" ref="V98:V110" si="64">SQRT(((4)*L98^2+4*T98^2)/8)</f>
        <v>0.68999542712579587</v>
      </c>
      <c r="W98" s="40">
        <f t="shared" ref="W98:W110" si="65">K98-S98</f>
        <v>2.2401824995580437</v>
      </c>
      <c r="X98" s="40">
        <f t="shared" ref="X98:X110" si="66">W98/(V98*SQRT(1/2))</f>
        <v>4.5914745931906831</v>
      </c>
      <c r="Y98" s="40">
        <f t="shared" ref="Y98:Y110" si="67">ABS(X98)</f>
        <v>4.5914745931906831</v>
      </c>
      <c r="Z98" s="40">
        <f t="shared" ref="Z98:Z110" si="68">TDIST(Y98,8,2)</f>
        <v>1.7751366632774558E-3</v>
      </c>
      <c r="AA98" s="40">
        <v>1.0747044549088499E-2</v>
      </c>
      <c r="AB98" s="48">
        <f t="shared" ref="AB98:AB110" si="69">AD98/AC98</f>
        <v>0.12032851824994513</v>
      </c>
      <c r="AC98" s="67">
        <f t="shared" ref="AC98:AC110" si="70">AF98/AE98</f>
        <v>2.546612623045744</v>
      </c>
      <c r="AD98" s="67">
        <f t="shared" ref="AD98:AD110" si="71">AH98/AG98</f>
        <v>0.30643012348770043</v>
      </c>
      <c r="AE98" s="67">
        <v>0.69079999999999997</v>
      </c>
      <c r="AF98" s="67">
        <v>1.7591999999999999</v>
      </c>
      <c r="AG98" s="67">
        <v>2.2366599999999996</v>
      </c>
      <c r="AH98" s="67">
        <v>0.68537999999999999</v>
      </c>
      <c r="AI98" s="40">
        <v>1.7751366632774558E-3</v>
      </c>
    </row>
    <row r="99" spans="1:35" ht="12" customHeight="1" x14ac:dyDescent="0.3">
      <c r="A99" s="15">
        <v>1316</v>
      </c>
      <c r="B99" s="24"/>
      <c r="C99" s="140"/>
      <c r="D99" s="70" t="s">
        <v>193</v>
      </c>
      <c r="E99" s="143"/>
      <c r="F99" s="40">
        <v>1.8037235987288014</v>
      </c>
      <c r="G99" s="40">
        <v>6.4662373091093164</v>
      </c>
      <c r="H99" s="40">
        <v>1.4736901313384143</v>
      </c>
      <c r="I99" s="40">
        <v>2.7541693618696734</v>
      </c>
      <c r="J99" s="40">
        <v>3.3501139016227461</v>
      </c>
      <c r="K99" s="40">
        <f t="shared" si="60"/>
        <v>3.1695868605337907</v>
      </c>
      <c r="L99" s="40">
        <f t="shared" si="61"/>
        <v>1.9883859067657135</v>
      </c>
      <c r="M99" s="40"/>
      <c r="N99" s="40">
        <v>0.54347151545240158</v>
      </c>
      <c r="O99" s="40">
        <v>0.30516941789748042</v>
      </c>
      <c r="P99" s="40">
        <v>0.40430681395060197</v>
      </c>
      <c r="Q99" s="40">
        <v>0.10141285010963551</v>
      </c>
      <c r="R99" s="40">
        <v>0.58261966819742672</v>
      </c>
      <c r="S99" s="40">
        <f t="shared" si="62"/>
        <v>0.38739605312150921</v>
      </c>
      <c r="T99" s="40">
        <f t="shared" si="63"/>
        <v>0.1944899712081106</v>
      </c>
      <c r="U99" s="40"/>
      <c r="V99" s="40">
        <f t="shared" si="64"/>
        <v>1.4127110219583197</v>
      </c>
      <c r="W99" s="40">
        <f t="shared" si="65"/>
        <v>2.7821908074122814</v>
      </c>
      <c r="X99" s="40">
        <f t="shared" si="66"/>
        <v>2.785149908080979</v>
      </c>
      <c r="Y99" s="40">
        <f t="shared" si="67"/>
        <v>2.785149908080979</v>
      </c>
      <c r="Z99" s="40">
        <f t="shared" si="68"/>
        <v>2.3735218198119024E-2</v>
      </c>
      <c r="AA99" s="40">
        <v>4.7092949159331397E-2</v>
      </c>
      <c r="AB99" s="48">
        <f t="shared" si="69"/>
        <v>0.12222288587360808</v>
      </c>
      <c r="AC99" s="67">
        <f t="shared" si="70"/>
        <v>3.1695868605337907</v>
      </c>
      <c r="AD99" s="67">
        <f t="shared" si="71"/>
        <v>0.38739605312150921</v>
      </c>
      <c r="AE99" s="67">
        <v>0.71114000000000011</v>
      </c>
      <c r="AF99" s="67">
        <v>2.2540200000000001</v>
      </c>
      <c r="AG99" s="67">
        <v>1.9336800000000001</v>
      </c>
      <c r="AH99" s="67">
        <v>0.74909999999999999</v>
      </c>
      <c r="AI99" s="40">
        <v>2.3735218198119024E-2</v>
      </c>
    </row>
    <row r="100" spans="1:35" ht="12" customHeight="1" x14ac:dyDescent="0.3">
      <c r="A100" s="15">
        <v>1318</v>
      </c>
      <c r="B100" s="24"/>
      <c r="C100" s="140"/>
      <c r="D100" s="70" t="s">
        <v>196</v>
      </c>
      <c r="E100" s="142"/>
      <c r="F100" s="40">
        <v>0.288546392947238</v>
      </c>
      <c r="G100" s="40">
        <v>0.16909870479484415</v>
      </c>
      <c r="H100" s="40">
        <v>0.43616234188780839</v>
      </c>
      <c r="I100" s="40">
        <v>0.17199575693286864</v>
      </c>
      <c r="J100" s="40">
        <v>0.34430350409598603</v>
      </c>
      <c r="K100" s="40">
        <f t="shared" si="60"/>
        <v>0.28202134013174907</v>
      </c>
      <c r="L100" s="40">
        <f t="shared" si="61"/>
        <v>0.1146061115455452</v>
      </c>
      <c r="M100" s="40"/>
      <c r="N100" s="40">
        <v>1.4684790842521673</v>
      </c>
      <c r="O100" s="40">
        <v>1.0613584715091322</v>
      </c>
      <c r="P100" s="40">
        <v>1.1563841427489268</v>
      </c>
      <c r="Q100" s="40">
        <v>0.38245938894032494</v>
      </c>
      <c r="R100" s="40">
        <v>0.55113205959094358</v>
      </c>
      <c r="S100" s="40">
        <f t="shared" si="62"/>
        <v>0.92396262940829899</v>
      </c>
      <c r="T100" s="40">
        <f t="shared" si="63"/>
        <v>0.4476672704457878</v>
      </c>
      <c r="U100" s="40"/>
      <c r="V100" s="40">
        <f t="shared" si="64"/>
        <v>0.32675720790211504</v>
      </c>
      <c r="W100" s="40">
        <f t="shared" si="65"/>
        <v>-0.64194128927654992</v>
      </c>
      <c r="X100" s="40">
        <f t="shared" si="66"/>
        <v>-2.7783383368060992</v>
      </c>
      <c r="Y100" s="40">
        <f t="shared" si="67"/>
        <v>2.7783383368060992</v>
      </c>
      <c r="Z100" s="40">
        <f t="shared" si="68"/>
        <v>2.3985986150846298E-2</v>
      </c>
      <c r="AA100" s="40">
        <v>4.7092949159331397E-2</v>
      </c>
      <c r="AB100" s="49">
        <f t="shared" si="69"/>
        <v>3.2762152997949041</v>
      </c>
      <c r="AC100" s="67">
        <f t="shared" si="70"/>
        <v>0.28202134013174907</v>
      </c>
      <c r="AD100" s="67">
        <f t="shared" si="71"/>
        <v>0.92396262940829887</v>
      </c>
      <c r="AE100" s="67">
        <v>2.2436599999999998</v>
      </c>
      <c r="AF100" s="67">
        <v>0.63275999999999999</v>
      </c>
      <c r="AG100" s="67">
        <v>1.1880999999999999</v>
      </c>
      <c r="AH100" s="67">
        <v>1.0977599999999998</v>
      </c>
      <c r="AI100" s="40">
        <v>2.3985986150846298E-2</v>
      </c>
    </row>
    <row r="101" spans="1:35" ht="12" customHeight="1" x14ac:dyDescent="0.3">
      <c r="A101" s="15">
        <v>1341</v>
      </c>
      <c r="B101" s="24"/>
      <c r="C101" s="140"/>
      <c r="D101" s="70" t="s">
        <v>197</v>
      </c>
      <c r="E101" s="142"/>
      <c r="F101" s="40">
        <v>0.36230348462974982</v>
      </c>
      <c r="G101" s="40">
        <v>0.14761002874057985</v>
      </c>
      <c r="H101" s="40">
        <v>0.49355654742195676</v>
      </c>
      <c r="I101" s="40">
        <v>0.2372091175185092</v>
      </c>
      <c r="J101" s="40">
        <v>0.28522045481636493</v>
      </c>
      <c r="K101" s="40">
        <f t="shared" si="60"/>
        <v>0.30517992662543209</v>
      </c>
      <c r="L101" s="40">
        <f t="shared" si="61"/>
        <v>0.1309537478146196</v>
      </c>
      <c r="M101" s="40"/>
      <c r="N101" s="40">
        <v>2.5041232410429166</v>
      </c>
      <c r="O101" s="40">
        <v>2.7537986454714529</v>
      </c>
      <c r="P101" s="40">
        <v>2.1658420184580831</v>
      </c>
      <c r="Q101" s="40">
        <v>1.5526195739902446</v>
      </c>
      <c r="R101" s="40">
        <v>0.16299961399445556</v>
      </c>
      <c r="S101" s="40">
        <f t="shared" si="62"/>
        <v>1.8278766185914304</v>
      </c>
      <c r="T101" s="40">
        <f t="shared" si="63"/>
        <v>1.0339781896616653</v>
      </c>
      <c r="U101" s="40"/>
      <c r="V101" s="40">
        <f t="shared" si="64"/>
        <v>0.73697346653821594</v>
      </c>
      <c r="W101" s="40">
        <f t="shared" si="65"/>
        <v>-1.5226966919659983</v>
      </c>
      <c r="X101" s="40">
        <f t="shared" si="66"/>
        <v>-2.9219753640171193</v>
      </c>
      <c r="Y101" s="40">
        <f t="shared" si="67"/>
        <v>2.9219753640171193</v>
      </c>
      <c r="Z101" s="40">
        <f t="shared" si="68"/>
        <v>1.9233002495349042E-2</v>
      </c>
      <c r="AA101" s="40">
        <v>4.3582976976674299E-2</v>
      </c>
      <c r="AB101" s="49">
        <f t="shared" si="69"/>
        <v>5.9895047449660961</v>
      </c>
      <c r="AC101" s="67">
        <f t="shared" si="70"/>
        <v>0.30517992662543209</v>
      </c>
      <c r="AD101" s="67">
        <f t="shared" si="71"/>
        <v>1.8278766185914306</v>
      </c>
      <c r="AE101" s="67">
        <v>3.0201199999999999</v>
      </c>
      <c r="AF101" s="67">
        <v>0.92167999999999994</v>
      </c>
      <c r="AG101" s="67">
        <v>0.56994</v>
      </c>
      <c r="AH101" s="67">
        <v>1.0417799999999999</v>
      </c>
      <c r="AI101" s="40">
        <v>1.9233002495349042E-2</v>
      </c>
    </row>
    <row r="102" spans="1:35" ht="12" customHeight="1" x14ac:dyDescent="0.3">
      <c r="A102" s="15">
        <v>1342</v>
      </c>
      <c r="B102" s="24"/>
      <c r="C102" s="140"/>
      <c r="D102" s="70" t="s">
        <v>200</v>
      </c>
      <c r="E102" s="142"/>
      <c r="F102" s="40">
        <v>0.30495285886397044</v>
      </c>
      <c r="G102" s="40">
        <v>0.30495285886397044</v>
      </c>
      <c r="H102" s="40">
        <v>0.30495285886397044</v>
      </c>
      <c r="I102" s="40">
        <v>0.30495285886397044</v>
      </c>
      <c r="J102" s="40">
        <v>0.30495285886397044</v>
      </c>
      <c r="K102" s="40">
        <f t="shared" si="60"/>
        <v>0.30495285886397044</v>
      </c>
      <c r="L102" s="40">
        <f t="shared" si="61"/>
        <v>0</v>
      </c>
      <c r="M102" s="40"/>
      <c r="N102" s="40">
        <v>0.86025193315041149</v>
      </c>
      <c r="O102" s="40">
        <v>0.86025193315041149</v>
      </c>
      <c r="P102" s="40">
        <v>0.86025193315041149</v>
      </c>
      <c r="Q102" s="40">
        <v>0.86025193315041149</v>
      </c>
      <c r="R102" s="40">
        <v>0.86025193315041149</v>
      </c>
      <c r="S102" s="40">
        <f t="shared" si="62"/>
        <v>0.8602519331504116</v>
      </c>
      <c r="T102" s="40">
        <f t="shared" si="63"/>
        <v>1.2412670766236366E-16</v>
      </c>
      <c r="U102" s="40"/>
      <c r="V102" s="40">
        <f t="shared" si="64"/>
        <v>8.7770836714417531E-17</v>
      </c>
      <c r="W102" s="40">
        <f t="shared" si="65"/>
        <v>-0.55529907428644121</v>
      </c>
      <c r="X102" s="40">
        <f t="shared" si="66"/>
        <v>-8947294015030303</v>
      </c>
      <c r="Y102" s="40">
        <f t="shared" si="67"/>
        <v>8947294015030303</v>
      </c>
      <c r="Z102" s="40">
        <f t="shared" si="68"/>
        <v>2.7269950650605286E-125</v>
      </c>
      <c r="AA102" s="72">
        <v>1.1714605682533901E-123</v>
      </c>
      <c r="AB102" s="49">
        <f t="shared" si="69"/>
        <v>2.820934148166625</v>
      </c>
      <c r="AC102" s="67">
        <f t="shared" si="70"/>
        <v>0.30495285886397044</v>
      </c>
      <c r="AD102" s="67">
        <f t="shared" si="71"/>
        <v>0.86025193315041149</v>
      </c>
      <c r="AE102" s="67">
        <v>1.8094600000000001</v>
      </c>
      <c r="AF102" s="67">
        <v>0.55179999999999996</v>
      </c>
      <c r="AG102" s="67">
        <v>0.64144000000000001</v>
      </c>
      <c r="AH102" s="67">
        <v>0.55179999999999996</v>
      </c>
      <c r="AI102" s="40">
        <v>2.7269950650605286E-125</v>
      </c>
    </row>
    <row r="103" spans="1:35" ht="12" customHeight="1" x14ac:dyDescent="0.3">
      <c r="A103" s="15">
        <v>1361</v>
      </c>
      <c r="B103" s="24"/>
      <c r="C103" s="140"/>
      <c r="D103" s="70" t="s">
        <v>202</v>
      </c>
      <c r="E103" s="144" t="s">
        <v>201</v>
      </c>
      <c r="F103" s="40">
        <v>3.6685280479924962E-2</v>
      </c>
      <c r="G103" s="40">
        <v>4.0848446761354996E-2</v>
      </c>
      <c r="H103" s="40">
        <v>3.3193442243876693E-2</v>
      </c>
      <c r="I103" s="40">
        <v>3.9617678678155077E-2</v>
      </c>
      <c r="J103" s="40">
        <v>4.5543081078712279E-2</v>
      </c>
      <c r="K103" s="40">
        <f t="shared" si="60"/>
        <v>3.9177585848404799E-2</v>
      </c>
      <c r="L103" s="40">
        <f t="shared" si="61"/>
        <v>4.6240282261697345E-3</v>
      </c>
      <c r="M103" s="40"/>
      <c r="N103" s="40">
        <v>0.96661599954962563</v>
      </c>
      <c r="O103" s="40">
        <v>1.2840361050122915</v>
      </c>
      <c r="P103" s="40">
        <v>1.0012385295276698</v>
      </c>
      <c r="Q103" s="40">
        <v>1.5954512188256489</v>
      </c>
      <c r="R103" s="40">
        <v>0.31160276980239826</v>
      </c>
      <c r="S103" s="40">
        <f t="shared" si="62"/>
        <v>1.0317889245435268</v>
      </c>
      <c r="T103" s="40">
        <f t="shared" si="63"/>
        <v>0.47570809229992228</v>
      </c>
      <c r="U103" s="40"/>
      <c r="V103" s="40">
        <f t="shared" si="64"/>
        <v>0.33639230870864734</v>
      </c>
      <c r="W103" s="40">
        <f t="shared" si="65"/>
        <v>-0.99261133869512197</v>
      </c>
      <c r="X103" s="40">
        <f t="shared" si="66"/>
        <v>-4.1729979580590504</v>
      </c>
      <c r="Y103" s="40">
        <f t="shared" si="67"/>
        <v>4.1729979580590504</v>
      </c>
      <c r="Z103" s="40">
        <f t="shared" si="68"/>
        <v>3.1092992403607138E-3</v>
      </c>
      <c r="AA103" s="40">
        <v>1.55830266555848E-2</v>
      </c>
      <c r="AB103" s="49">
        <f t="shared" si="69"/>
        <v>26.336204801795834</v>
      </c>
      <c r="AC103" s="67">
        <f t="shared" si="70"/>
        <v>3.9177585848404792E-2</v>
      </c>
      <c r="AD103" s="67">
        <f t="shared" si="71"/>
        <v>1.0317889245435268</v>
      </c>
      <c r="AE103" s="67">
        <v>21.450020000000002</v>
      </c>
      <c r="AF103" s="67">
        <v>0.84035999999999988</v>
      </c>
      <c r="AG103" s="67">
        <v>1.0657799999999999</v>
      </c>
      <c r="AH103" s="67">
        <v>1.0996599999999999</v>
      </c>
      <c r="AI103" s="40">
        <v>3.1092992403607138E-3</v>
      </c>
    </row>
    <row r="104" spans="1:35" ht="12" customHeight="1" x14ac:dyDescent="0.3">
      <c r="A104" s="15">
        <v>1365</v>
      </c>
      <c r="B104" s="24"/>
      <c r="C104" s="140"/>
      <c r="D104" s="70" t="s">
        <v>203</v>
      </c>
      <c r="E104" s="142"/>
      <c r="F104" s="40">
        <v>1.7258710579164387E-2</v>
      </c>
      <c r="G104" s="40">
        <v>1.6556587419784607E-2</v>
      </c>
      <c r="H104" s="40">
        <v>1.894206175631093E-2</v>
      </c>
      <c r="I104" s="40">
        <v>1.8874466048420333E-2</v>
      </c>
      <c r="J104" s="40">
        <v>2.1696041726176327E-2</v>
      </c>
      <c r="K104" s="40">
        <f t="shared" si="60"/>
        <v>1.8665573505971318E-2</v>
      </c>
      <c r="L104" s="40">
        <f t="shared" si="61"/>
        <v>1.9831102520467751E-3</v>
      </c>
      <c r="M104" s="40"/>
      <c r="N104" s="40">
        <v>0.71601875826105865</v>
      </c>
      <c r="O104" s="40">
        <v>1.6758405909938621</v>
      </c>
      <c r="P104" s="40">
        <v>1.3043871878904201</v>
      </c>
      <c r="Q104" s="40">
        <v>1.7857466186242736</v>
      </c>
      <c r="R104" s="40">
        <v>0.38394683952271452</v>
      </c>
      <c r="S104" s="40">
        <f t="shared" si="62"/>
        <v>1.1731879990584659</v>
      </c>
      <c r="T104" s="40">
        <f t="shared" si="63"/>
        <v>0.60766072778535596</v>
      </c>
      <c r="U104" s="40"/>
      <c r="V104" s="40">
        <f t="shared" si="64"/>
        <v>0.42968330943783484</v>
      </c>
      <c r="W104" s="40">
        <f t="shared" si="65"/>
        <v>-1.1545224255524946</v>
      </c>
      <c r="X104" s="40">
        <f t="shared" si="66"/>
        <v>-3.7998712922230449</v>
      </c>
      <c r="Y104" s="40">
        <f t="shared" si="67"/>
        <v>3.7998712922230449</v>
      </c>
      <c r="Z104" s="40">
        <f t="shared" si="68"/>
        <v>5.2376226514804954E-3</v>
      </c>
      <c r="AA104" s="40">
        <v>1.96872395082229E-2</v>
      </c>
      <c r="AB104" s="49">
        <f t="shared" si="69"/>
        <v>62.853037903343832</v>
      </c>
      <c r="AC104" s="67">
        <f t="shared" si="70"/>
        <v>1.8665573505971318E-2</v>
      </c>
      <c r="AD104" s="67">
        <f t="shared" si="71"/>
        <v>1.1731879990584657</v>
      </c>
      <c r="AE104" s="67">
        <v>45.860900000000001</v>
      </c>
      <c r="AF104" s="67">
        <v>0.85602</v>
      </c>
      <c r="AG104" s="67">
        <v>1.1045799999999999</v>
      </c>
      <c r="AH104" s="67">
        <v>1.2958799999999999</v>
      </c>
      <c r="AI104" s="40">
        <v>5.2376226514804954E-3</v>
      </c>
    </row>
    <row r="105" spans="1:35" ht="12" customHeight="1" x14ac:dyDescent="0.3">
      <c r="A105" s="15">
        <v>1383</v>
      </c>
      <c r="B105" s="24"/>
      <c r="C105" s="140"/>
      <c r="D105" s="70" t="s">
        <v>204</v>
      </c>
      <c r="E105" s="142"/>
      <c r="F105" s="40">
        <v>2.8103805137662925E-2</v>
      </c>
      <c r="G105" s="40">
        <v>3.7825849579553143E-2</v>
      </c>
      <c r="H105" s="40">
        <v>2.5391385215003906E-2</v>
      </c>
      <c r="I105" s="40">
        <v>2.6653988389275358E-2</v>
      </c>
      <c r="J105" s="40">
        <v>4.780912226439607E-2</v>
      </c>
      <c r="K105" s="40">
        <f t="shared" si="60"/>
        <v>3.3156830117178279E-2</v>
      </c>
      <c r="L105" s="40">
        <f t="shared" si="61"/>
        <v>9.5474021914068712E-3</v>
      </c>
      <c r="M105" s="40"/>
      <c r="N105" s="40">
        <v>0.16787562408000362</v>
      </c>
      <c r="O105" s="40">
        <v>0.47817047817047814</v>
      </c>
      <c r="P105" s="40">
        <v>0.24985962942167317</v>
      </c>
      <c r="Q105" s="40">
        <v>0.43935991016282983</v>
      </c>
      <c r="R105" s="40">
        <v>0.91422978284292156</v>
      </c>
      <c r="S105" s="40">
        <f t="shared" si="62"/>
        <v>0.44989908493558134</v>
      </c>
      <c r="T105" s="40">
        <f t="shared" si="63"/>
        <v>0.28985615360671074</v>
      </c>
      <c r="U105" s="40"/>
      <c r="V105" s="40">
        <f t="shared" si="64"/>
        <v>0.20507040580283833</v>
      </c>
      <c r="W105" s="40">
        <f t="shared" si="65"/>
        <v>-0.41674225481840305</v>
      </c>
      <c r="X105" s="40">
        <f t="shared" si="66"/>
        <v>-2.8739522237292645</v>
      </c>
      <c r="Y105" s="40">
        <f t="shared" si="67"/>
        <v>2.8739522237292645</v>
      </c>
      <c r="Z105" s="40">
        <f t="shared" si="68"/>
        <v>2.0702884861055051E-2</v>
      </c>
      <c r="AA105" s="40">
        <v>4.4787481957956198E-2</v>
      </c>
      <c r="AB105" s="49">
        <f t="shared" si="69"/>
        <v>13.568820763191479</v>
      </c>
      <c r="AC105" s="67">
        <f t="shared" si="70"/>
        <v>3.3156830117178279E-2</v>
      </c>
      <c r="AD105" s="67">
        <f t="shared" si="71"/>
        <v>0.44989908493558117</v>
      </c>
      <c r="AE105" s="67">
        <v>22.968420000000002</v>
      </c>
      <c r="AF105" s="67">
        <v>0.76156000000000001</v>
      </c>
      <c r="AG105" s="67">
        <v>2.6358800000000002</v>
      </c>
      <c r="AH105" s="67">
        <v>1.1858799999999998</v>
      </c>
      <c r="AI105" s="40">
        <v>2.0702884861055051E-2</v>
      </c>
    </row>
    <row r="106" spans="1:35" ht="12" customHeight="1" x14ac:dyDescent="0.3">
      <c r="A106" s="15">
        <v>1384</v>
      </c>
      <c r="B106" s="24"/>
      <c r="C106" s="140"/>
      <c r="D106" s="70" t="s">
        <v>206</v>
      </c>
      <c r="E106" s="143"/>
      <c r="F106" s="40">
        <v>3.4861747551190134E-2</v>
      </c>
      <c r="G106" s="40">
        <v>4.284631371710744E-2</v>
      </c>
      <c r="H106" s="40">
        <v>3.7174487469889467E-2</v>
      </c>
      <c r="I106" s="40">
        <v>4.4000438297895267E-2</v>
      </c>
      <c r="J106" s="40">
        <v>6.4388475639438905E-2</v>
      </c>
      <c r="K106" s="40">
        <f t="shared" si="60"/>
        <v>4.4654292535104244E-2</v>
      </c>
      <c r="L106" s="40">
        <f t="shared" si="61"/>
        <v>1.1672357480826675E-2</v>
      </c>
      <c r="M106" s="40"/>
      <c r="N106" s="40">
        <v>1.0490377562781603</v>
      </c>
      <c r="O106" s="40">
        <v>2.037651496629528</v>
      </c>
      <c r="P106" s="40">
        <v>1.641751947190109</v>
      </c>
      <c r="Q106" s="40">
        <v>0.53159163144843014</v>
      </c>
      <c r="R106" s="40">
        <v>0.53159163144843014</v>
      </c>
      <c r="S106" s="40">
        <f t="shared" si="62"/>
        <v>1.1583248925989316</v>
      </c>
      <c r="T106" s="40">
        <f t="shared" si="63"/>
        <v>0.67164905886492621</v>
      </c>
      <c r="U106" s="40"/>
      <c r="V106" s="40">
        <f t="shared" si="64"/>
        <v>0.47499931694861486</v>
      </c>
      <c r="W106" s="40">
        <f t="shared" si="65"/>
        <v>-1.1136706000638272</v>
      </c>
      <c r="X106" s="40">
        <f t="shared" si="66"/>
        <v>-3.3157270135544779</v>
      </c>
      <c r="Y106" s="40">
        <f t="shared" si="67"/>
        <v>3.3157270135544779</v>
      </c>
      <c r="Z106" s="40">
        <f t="shared" si="68"/>
        <v>1.0607342663775316E-2</v>
      </c>
      <c r="AA106" s="40">
        <v>3.0377909933843299E-2</v>
      </c>
      <c r="AB106" s="49">
        <f t="shared" si="69"/>
        <v>25.939833033707416</v>
      </c>
      <c r="AC106" s="67">
        <f t="shared" si="70"/>
        <v>4.4654292535104244E-2</v>
      </c>
      <c r="AD106" s="67">
        <f t="shared" si="71"/>
        <v>1.1583248925989316</v>
      </c>
      <c r="AE106" s="67">
        <v>22.267960000000002</v>
      </c>
      <c r="AF106" s="67">
        <v>0.99436000000000002</v>
      </c>
      <c r="AG106" s="67">
        <v>0.57261999999999991</v>
      </c>
      <c r="AH106" s="67">
        <v>0.66328000000000009</v>
      </c>
      <c r="AI106" s="40">
        <v>1.0607342663775316E-2</v>
      </c>
    </row>
    <row r="107" spans="1:35" ht="12" customHeight="1" x14ac:dyDescent="0.3">
      <c r="A107" s="15">
        <v>1407</v>
      </c>
      <c r="B107" s="24"/>
      <c r="C107" s="140"/>
      <c r="D107" s="70" t="s">
        <v>208</v>
      </c>
      <c r="E107" s="27" t="s">
        <v>207</v>
      </c>
      <c r="F107" s="40">
        <v>1.189418019183708</v>
      </c>
      <c r="G107" s="40">
        <v>1.4422941689403956</v>
      </c>
      <c r="H107" s="40">
        <v>2.5706731174931789</v>
      </c>
      <c r="I107" s="40">
        <v>1.8611290821636521</v>
      </c>
      <c r="J107" s="40">
        <v>3.1001940873674441</v>
      </c>
      <c r="K107" s="40">
        <f t="shared" si="60"/>
        <v>2.0327416950296757</v>
      </c>
      <c r="L107" s="40">
        <f t="shared" si="61"/>
        <v>0.79342592870778494</v>
      </c>
      <c r="M107" s="40"/>
      <c r="N107" s="40">
        <v>0.41809762914189624</v>
      </c>
      <c r="O107" s="40">
        <v>0.78823334359678843</v>
      </c>
      <c r="P107" s="40">
        <v>0.58637881622889088</v>
      </c>
      <c r="Q107" s="40">
        <v>0.31950924895194338</v>
      </c>
      <c r="R107" s="40">
        <v>0.44083512943795755</v>
      </c>
      <c r="S107" s="40">
        <f t="shared" si="62"/>
        <v>0.51061083347149538</v>
      </c>
      <c r="T107" s="40">
        <f t="shared" si="63"/>
        <v>0.18218273984792202</v>
      </c>
      <c r="U107" s="40"/>
      <c r="V107" s="40">
        <f t="shared" si="64"/>
        <v>0.5756367148837479</v>
      </c>
      <c r="W107" s="40">
        <f t="shared" si="65"/>
        <v>1.5221308615581803</v>
      </c>
      <c r="X107" s="40">
        <f t="shared" si="66"/>
        <v>3.7395427575479654</v>
      </c>
      <c r="Y107" s="40">
        <f t="shared" si="67"/>
        <v>3.7395427575479654</v>
      </c>
      <c r="Z107" s="40">
        <f t="shared" si="68"/>
        <v>5.7091019083510604E-3</v>
      </c>
      <c r="AA107" s="40">
        <v>2.09360393857074E-2</v>
      </c>
      <c r="AB107" s="48">
        <f t="shared" si="69"/>
        <v>0.25119317162628524</v>
      </c>
      <c r="AC107" s="67">
        <f t="shared" si="70"/>
        <v>2.0327416950296757</v>
      </c>
      <c r="AD107" s="67">
        <f t="shared" si="71"/>
        <v>0.51061083347149527</v>
      </c>
      <c r="AE107" s="67">
        <v>0.71101999999999999</v>
      </c>
      <c r="AF107" s="67">
        <v>1.4453199999999999</v>
      </c>
      <c r="AG107" s="67">
        <v>1.6888399999999997</v>
      </c>
      <c r="AH107" s="67">
        <v>0.86234</v>
      </c>
      <c r="AI107" s="40">
        <v>5.7091019083510604E-3</v>
      </c>
    </row>
    <row r="108" spans="1:35" ht="12" customHeight="1" x14ac:dyDescent="0.3">
      <c r="A108" s="15">
        <v>1411</v>
      </c>
      <c r="B108" s="24"/>
      <c r="C108" s="140"/>
      <c r="D108" s="70" t="s">
        <v>214</v>
      </c>
      <c r="E108" s="142"/>
      <c r="F108" s="40">
        <v>1.5123464069243651</v>
      </c>
      <c r="G108" s="40">
        <v>0.18372208202636731</v>
      </c>
      <c r="H108" s="40">
        <v>0.18372208202636731</v>
      </c>
      <c r="I108" s="40">
        <v>0.18372208202636731</v>
      </c>
      <c r="J108" s="40">
        <v>0.18372208202636731</v>
      </c>
      <c r="K108" s="40">
        <f t="shared" si="60"/>
        <v>0.44944694700596688</v>
      </c>
      <c r="L108" s="40">
        <f t="shared" si="61"/>
        <v>0.59417886140633769</v>
      </c>
      <c r="M108" s="40"/>
      <c r="N108" s="40">
        <v>3.3527033855482564</v>
      </c>
      <c r="O108" s="40">
        <v>0.99657515018808607</v>
      </c>
      <c r="P108" s="40">
        <v>1.5437089439110665</v>
      </c>
      <c r="Q108" s="40">
        <v>1.3616585256302285</v>
      </c>
      <c r="R108" s="40">
        <v>3.4675200718657013</v>
      </c>
      <c r="S108" s="40">
        <f t="shared" si="62"/>
        <v>2.1444332154286676</v>
      </c>
      <c r="T108" s="40">
        <f t="shared" si="63"/>
        <v>1.1727808445095891</v>
      </c>
      <c r="U108" s="40"/>
      <c r="V108" s="40">
        <f t="shared" si="64"/>
        <v>0.92964063717943091</v>
      </c>
      <c r="W108" s="40">
        <f t="shared" si="65"/>
        <v>-1.6949862684227006</v>
      </c>
      <c r="X108" s="40">
        <f t="shared" si="66"/>
        <v>-2.578493745833192</v>
      </c>
      <c r="Y108" s="40">
        <f t="shared" si="67"/>
        <v>2.578493745833192</v>
      </c>
      <c r="Z108" s="40">
        <f t="shared" si="68"/>
        <v>3.2692808265821653E-2</v>
      </c>
      <c r="AA108" s="40">
        <v>5.7490580026538202E-2</v>
      </c>
      <c r="AB108" s="49">
        <f t="shared" si="69"/>
        <v>4.7712710692864011</v>
      </c>
      <c r="AC108" s="67">
        <f t="shared" si="70"/>
        <v>0.44944694700596677</v>
      </c>
      <c r="AD108" s="67">
        <f t="shared" si="71"/>
        <v>2.1444332154286676</v>
      </c>
      <c r="AE108" s="67">
        <v>0.84802</v>
      </c>
      <c r="AF108" s="67">
        <v>0.38113999999999992</v>
      </c>
      <c r="AG108" s="67">
        <v>0.71243999999999996</v>
      </c>
      <c r="AH108" s="67">
        <v>1.5277799999999999</v>
      </c>
      <c r="AI108" s="40">
        <v>3.2692808265821653E-2</v>
      </c>
    </row>
    <row r="109" spans="1:35" ht="12" customHeight="1" x14ac:dyDescent="0.3">
      <c r="A109" s="15">
        <v>1453</v>
      </c>
      <c r="B109" s="24"/>
      <c r="C109" s="140"/>
      <c r="D109" s="70" t="s">
        <v>216</v>
      </c>
      <c r="E109" s="142"/>
      <c r="F109" s="40">
        <v>2.5895280333620176</v>
      </c>
      <c r="G109" s="40">
        <v>1.469682928443768</v>
      </c>
      <c r="H109" s="40">
        <v>1.8319322168531147</v>
      </c>
      <c r="I109" s="40">
        <v>1.2505792016945789</v>
      </c>
      <c r="J109" s="40">
        <v>1.469682928443768</v>
      </c>
      <c r="K109" s="40">
        <f t="shared" si="60"/>
        <v>1.7222810617594497</v>
      </c>
      <c r="L109" s="40">
        <f t="shared" si="61"/>
        <v>0.52779138025004457</v>
      </c>
      <c r="M109" s="40"/>
      <c r="N109" s="40">
        <v>1.2184536834427429</v>
      </c>
      <c r="O109" s="40">
        <v>0.75536105032822776</v>
      </c>
      <c r="P109" s="40">
        <v>1.1876732312180893</v>
      </c>
      <c r="Q109" s="40">
        <v>0.42895696571845371</v>
      </c>
      <c r="R109" s="40">
        <v>0.84821298322392435</v>
      </c>
      <c r="S109" s="40">
        <f t="shared" si="62"/>
        <v>0.88773158278628761</v>
      </c>
      <c r="T109" s="40">
        <f t="shared" si="63"/>
        <v>0.32745225879773021</v>
      </c>
      <c r="U109" s="40"/>
      <c r="V109" s="40">
        <f t="shared" si="64"/>
        <v>0.43919740599073603</v>
      </c>
      <c r="W109" s="40">
        <f t="shared" si="65"/>
        <v>0.83454947897316212</v>
      </c>
      <c r="X109" s="40">
        <f t="shared" si="66"/>
        <v>2.6872453605979185</v>
      </c>
      <c r="Y109" s="40">
        <f t="shared" si="67"/>
        <v>2.6872453605979185</v>
      </c>
      <c r="Z109" s="40">
        <f t="shared" si="68"/>
        <v>2.7614230995720909E-2</v>
      </c>
      <c r="AA109" s="40">
        <v>5.0943165296362003E-2</v>
      </c>
      <c r="AB109" s="48">
        <f t="shared" si="69"/>
        <v>0.51543943813642001</v>
      </c>
      <c r="AC109" s="67">
        <f t="shared" si="70"/>
        <v>1.7222810617594495</v>
      </c>
      <c r="AD109" s="67">
        <f t="shared" si="71"/>
        <v>0.8877315827862875</v>
      </c>
      <c r="AE109" s="67">
        <v>0.60427999999999993</v>
      </c>
      <c r="AF109" s="67">
        <v>1.04074</v>
      </c>
      <c r="AG109" s="67">
        <v>1.3709999999999998</v>
      </c>
      <c r="AH109" s="67">
        <v>1.2170799999999999</v>
      </c>
      <c r="AI109" s="40">
        <v>2.7614230995720909E-2</v>
      </c>
    </row>
    <row r="110" spans="1:35" ht="12" customHeight="1" x14ac:dyDescent="0.3">
      <c r="A110" s="15">
        <v>1467</v>
      </c>
      <c r="B110" s="24"/>
      <c r="C110" s="140"/>
      <c r="D110" s="70" t="s">
        <v>221</v>
      </c>
      <c r="E110" s="142"/>
      <c r="F110" s="40">
        <v>1.8613030235495132</v>
      </c>
      <c r="G110" s="40">
        <v>1.1418171012554788</v>
      </c>
      <c r="H110" s="40">
        <v>1.9448777951118041</v>
      </c>
      <c r="I110" s="40">
        <v>1.0318698462224203</v>
      </c>
      <c r="J110" s="40">
        <v>1.7831141817101253</v>
      </c>
      <c r="K110" s="40">
        <f t="shared" si="60"/>
        <v>1.5525963895698685</v>
      </c>
      <c r="L110" s="40">
        <f t="shared" si="61"/>
        <v>0.4307605762325733</v>
      </c>
      <c r="M110" s="40"/>
      <c r="N110" s="40">
        <v>1.1026817823749018</v>
      </c>
      <c r="O110" s="40">
        <v>0.99171147720656239</v>
      </c>
      <c r="P110" s="40">
        <v>0.90582936603075681</v>
      </c>
      <c r="Q110" s="40">
        <v>0.80667534335719437</v>
      </c>
      <c r="R110" s="40">
        <v>0.81575161831695053</v>
      </c>
      <c r="S110" s="40">
        <f t="shared" si="62"/>
        <v>0.92452991745727309</v>
      </c>
      <c r="T110" s="40">
        <f t="shared" si="63"/>
        <v>0.12482345389369474</v>
      </c>
      <c r="U110" s="40"/>
      <c r="V110" s="40">
        <f t="shared" si="64"/>
        <v>0.31712424117226512</v>
      </c>
      <c r="W110" s="40">
        <f t="shared" si="65"/>
        <v>0.62806647211259536</v>
      </c>
      <c r="X110" s="40">
        <f t="shared" si="66"/>
        <v>2.8008584889319934</v>
      </c>
      <c r="Y110" s="40">
        <f t="shared" si="67"/>
        <v>2.8008584889319934</v>
      </c>
      <c r="Z110" s="40">
        <f t="shared" si="68"/>
        <v>2.3167161837855544E-2</v>
      </c>
      <c r="AA110" s="40">
        <v>4.7005273567432899E-2</v>
      </c>
      <c r="AB110" s="48">
        <f t="shared" si="69"/>
        <v>0.59547344285233406</v>
      </c>
      <c r="AC110" s="67">
        <f t="shared" si="70"/>
        <v>1.5525963895698682</v>
      </c>
      <c r="AD110" s="67">
        <f t="shared" si="71"/>
        <v>0.92452991745727309</v>
      </c>
      <c r="AE110" s="67">
        <v>0.53844000000000003</v>
      </c>
      <c r="AF110" s="67">
        <v>0.83597999999999995</v>
      </c>
      <c r="AG110" s="67">
        <v>1.1678799999999998</v>
      </c>
      <c r="AH110" s="67">
        <v>1.0797399999999999</v>
      </c>
      <c r="AI110" s="40">
        <v>2.3167161837855544E-2</v>
      </c>
    </row>
    <row r="111" spans="1:35" ht="12" customHeight="1" x14ac:dyDescent="0.3">
      <c r="A111" s="15">
        <v>1470</v>
      </c>
      <c r="B111" s="24"/>
      <c r="C111" s="140"/>
      <c r="D111" s="70" t="s">
        <v>239</v>
      </c>
      <c r="E111" s="142"/>
      <c r="F111" s="40">
        <v>1.0918235634486135</v>
      </c>
      <c r="G111" s="40">
        <v>0.35897093514933015</v>
      </c>
      <c r="H111" s="40">
        <v>0.85848132817020517</v>
      </c>
      <c r="I111" s="40">
        <v>0.35162683046245607</v>
      </c>
      <c r="J111" s="40">
        <v>0.56850046735211646</v>
      </c>
      <c r="K111" s="40">
        <f t="shared" ref="K111:K125" si="72">AVERAGE(F111:J111)</f>
        <v>0.6458806249165443</v>
      </c>
      <c r="L111" s="40">
        <f t="shared" ref="L111:L125" si="73">STDEV(F111:J111)</f>
        <v>0.32363340289137782</v>
      </c>
      <c r="M111" s="40"/>
      <c r="N111" s="40">
        <v>1.6006577688064454</v>
      </c>
      <c r="O111" s="40">
        <v>1.0796631110028363</v>
      </c>
      <c r="P111" s="40">
        <v>1.1555327405293474</v>
      </c>
      <c r="Q111" s="40">
        <v>2.1744653453286236</v>
      </c>
      <c r="R111" s="40">
        <v>1.117945951589608</v>
      </c>
      <c r="S111" s="40">
        <f t="shared" ref="S111:S125" si="74">AVERAGE(N111:R111)</f>
        <v>1.425652983451372</v>
      </c>
      <c r="T111" s="40">
        <f t="shared" ref="T111:T125" si="75">STDEV(N111:R111)</f>
        <v>0.46869611240326781</v>
      </c>
      <c r="U111" s="40"/>
      <c r="V111" s="40">
        <f t="shared" ref="V111:V125" si="76">SQRT(((4)*L111^2+4*T111^2)/8)</f>
        <v>0.40274968978820425</v>
      </c>
      <c r="W111" s="40">
        <f t="shared" ref="W111:W125" si="77">K111-S111</f>
        <v>-0.77977235853482774</v>
      </c>
      <c r="X111" s="40">
        <f t="shared" ref="X111:X125" si="78">W111/(V111*SQRT(1/2))</f>
        <v>-2.7380893715486776</v>
      </c>
      <c r="Y111" s="40">
        <f t="shared" ref="Y111:Y125" si="79">ABS(X111)</f>
        <v>2.7380893715486776</v>
      </c>
      <c r="Z111" s="40">
        <f t="shared" ref="Z111:Z125" si="80">TDIST(Y111,8,2)</f>
        <v>2.5524515904502738E-2</v>
      </c>
      <c r="AA111" s="40">
        <v>4.9518376125073899E-2</v>
      </c>
      <c r="AB111" s="49">
        <f t="shared" ref="AB111:AB125" si="81">AD111/AC111</f>
        <v>2.2073010529392856</v>
      </c>
      <c r="AC111" s="67">
        <f t="shared" ref="AC111:AC125" si="82">AF111/AE111</f>
        <v>0.6458806249165443</v>
      </c>
      <c r="AD111" s="67">
        <f t="shared" ref="AD111:AD125" si="83">AH111/AG111</f>
        <v>1.425652983451372</v>
      </c>
      <c r="AE111" s="67">
        <v>0.89867999999999992</v>
      </c>
      <c r="AF111" s="67">
        <v>0.58043999999999996</v>
      </c>
      <c r="AG111" s="67">
        <v>1.14934</v>
      </c>
      <c r="AH111" s="67">
        <v>1.63856</v>
      </c>
      <c r="AI111" s="40">
        <v>2.5524515904502738E-2</v>
      </c>
    </row>
    <row r="112" spans="1:35" ht="12" customHeight="1" x14ac:dyDescent="0.3">
      <c r="A112" s="15">
        <v>1471</v>
      </c>
      <c r="B112" s="24"/>
      <c r="C112" s="140"/>
      <c r="D112" s="70" t="s">
        <v>240</v>
      </c>
      <c r="E112" s="142"/>
      <c r="F112" s="40">
        <v>1.0534150871090409</v>
      </c>
      <c r="G112" s="40">
        <v>0.53429826371488365</v>
      </c>
      <c r="H112" s="40">
        <v>0.91567667953895571</v>
      </c>
      <c r="I112" s="40">
        <v>0.36619697550334579</v>
      </c>
      <c r="J112" s="40">
        <v>0.71809686643280368</v>
      </c>
      <c r="K112" s="40">
        <f t="shared" si="72"/>
        <v>0.7175367744598059</v>
      </c>
      <c r="L112" s="40">
        <f t="shared" si="73"/>
        <v>0.27797930801890303</v>
      </c>
      <c r="M112" s="40"/>
      <c r="N112" s="40">
        <v>1.4017699115044249</v>
      </c>
      <c r="O112" s="40">
        <v>1.192684365781711</v>
      </c>
      <c r="P112" s="40">
        <v>1.2690265486725665</v>
      </c>
      <c r="Q112" s="40">
        <v>1.2621828908554575</v>
      </c>
      <c r="R112" s="40">
        <v>0.9007669616519175</v>
      </c>
      <c r="S112" s="40">
        <f t="shared" si="74"/>
        <v>1.2052861356932154</v>
      </c>
      <c r="T112" s="40">
        <f t="shared" si="75"/>
        <v>0.18627713702672885</v>
      </c>
      <c r="U112" s="40"/>
      <c r="V112" s="40">
        <f t="shared" si="76"/>
        <v>0.23661325772824193</v>
      </c>
      <c r="W112" s="40">
        <f t="shared" si="77"/>
        <v>-0.48774936123340951</v>
      </c>
      <c r="X112" s="40">
        <f t="shared" si="78"/>
        <v>-2.9152287083056798</v>
      </c>
      <c r="Y112" s="40">
        <f t="shared" si="79"/>
        <v>2.9152287083056798</v>
      </c>
      <c r="Z112" s="40">
        <f t="shared" si="80"/>
        <v>1.9432787062192376E-2</v>
      </c>
      <c r="AA112" s="40">
        <v>4.3582976976674299E-2</v>
      </c>
      <c r="AB112" s="49">
        <f t="shared" si="81"/>
        <v>1.6797552105961526</v>
      </c>
      <c r="AC112" s="67">
        <f t="shared" si="82"/>
        <v>0.7175367744598059</v>
      </c>
      <c r="AD112" s="67">
        <f t="shared" si="83"/>
        <v>1.2052861356932154</v>
      </c>
      <c r="AE112" s="67">
        <v>1.3569200000000001</v>
      </c>
      <c r="AF112" s="67">
        <v>0.97363999999999995</v>
      </c>
      <c r="AG112" s="67">
        <v>0.84749999999999992</v>
      </c>
      <c r="AH112" s="67">
        <v>1.0214799999999999</v>
      </c>
      <c r="AI112" s="40">
        <v>1.9432787062192376E-2</v>
      </c>
    </row>
    <row r="113" spans="1:35" ht="12" customHeight="1" x14ac:dyDescent="0.3">
      <c r="A113" s="15">
        <v>1482</v>
      </c>
      <c r="B113" s="24"/>
      <c r="C113" s="140"/>
      <c r="D113" s="70" t="s">
        <v>242</v>
      </c>
      <c r="E113" s="142"/>
      <c r="F113" s="40">
        <v>0.97863178420539487</v>
      </c>
      <c r="G113" s="40">
        <v>0.86204094897627559</v>
      </c>
      <c r="H113" s="40">
        <v>2.0521205719857005</v>
      </c>
      <c r="I113" s="40">
        <v>0.86204094897627559</v>
      </c>
      <c r="J113" s="40">
        <v>2.9072554436139098</v>
      </c>
      <c r="K113" s="40">
        <f t="shared" si="72"/>
        <v>1.5324179395515114</v>
      </c>
      <c r="L113" s="40">
        <f t="shared" si="73"/>
        <v>0.91730021170470721</v>
      </c>
      <c r="M113" s="40"/>
      <c r="N113" s="40">
        <v>0.24789140440643911</v>
      </c>
      <c r="O113" s="40">
        <v>0.49677577626690966</v>
      </c>
      <c r="P113" s="40">
        <v>0.51167028807738135</v>
      </c>
      <c r="Q113" s="40">
        <v>0.24789140440643911</v>
      </c>
      <c r="R113" s="40">
        <v>0.46979042545734911</v>
      </c>
      <c r="S113" s="40">
        <f t="shared" si="74"/>
        <v>0.39480385972290366</v>
      </c>
      <c r="T113" s="40">
        <f t="shared" si="75"/>
        <v>0.13494958126543102</v>
      </c>
      <c r="U113" s="40"/>
      <c r="V113" s="40">
        <f t="shared" si="76"/>
        <v>0.65561080980914876</v>
      </c>
      <c r="W113" s="40">
        <f t="shared" si="77"/>
        <v>1.1376140798286078</v>
      </c>
      <c r="X113" s="40">
        <f t="shared" si="78"/>
        <v>2.4539394963736845</v>
      </c>
      <c r="Y113" s="40">
        <f t="shared" si="79"/>
        <v>2.4539394963736845</v>
      </c>
      <c r="Z113" s="40">
        <f t="shared" si="80"/>
        <v>3.969211798562202E-2</v>
      </c>
      <c r="AA113" s="40">
        <v>6.4973699261343706E-2</v>
      </c>
      <c r="AB113" s="48">
        <f t="shared" si="81"/>
        <v>0.25763458488253532</v>
      </c>
      <c r="AC113" s="67">
        <f t="shared" si="82"/>
        <v>1.5324179395515112</v>
      </c>
      <c r="AD113" s="67">
        <f t="shared" si="83"/>
        <v>0.39480385972290366</v>
      </c>
      <c r="AE113" s="67">
        <v>0.49231999999999998</v>
      </c>
      <c r="AF113" s="67">
        <v>0.75444</v>
      </c>
      <c r="AG113" s="67">
        <v>1.71204</v>
      </c>
      <c r="AH113" s="67">
        <v>0.67591999999999997</v>
      </c>
      <c r="AI113" s="40">
        <v>3.969211798562202E-2</v>
      </c>
    </row>
    <row r="114" spans="1:35" ht="12" customHeight="1" x14ac:dyDescent="0.3">
      <c r="A114" s="15">
        <v>1484</v>
      </c>
      <c r="B114" s="24"/>
      <c r="C114" s="140"/>
      <c r="D114" s="70" t="s">
        <v>243</v>
      </c>
      <c r="E114" s="142"/>
      <c r="F114" s="40">
        <v>1.1153761789866197</v>
      </c>
      <c r="G114" s="40">
        <v>1.2272428164071068</v>
      </c>
      <c r="H114" s="40">
        <v>1.5573590699714845</v>
      </c>
      <c r="I114" s="40">
        <v>0.31215727133143234</v>
      </c>
      <c r="J114" s="40">
        <v>2.399100679973678</v>
      </c>
      <c r="K114" s="40">
        <f t="shared" si="72"/>
        <v>1.3222472033340642</v>
      </c>
      <c r="L114" s="40">
        <f t="shared" si="73"/>
        <v>0.75614054992566804</v>
      </c>
      <c r="M114" s="40"/>
      <c r="N114" s="40">
        <v>0.28566581757670073</v>
      </c>
      <c r="O114" s="40">
        <v>0.30596858187614773</v>
      </c>
      <c r="P114" s="40">
        <v>0.26889045662370947</v>
      </c>
      <c r="Q114" s="40">
        <v>0.29471320325921291</v>
      </c>
      <c r="R114" s="40">
        <v>0.49041677212974372</v>
      </c>
      <c r="S114" s="40">
        <f t="shared" si="74"/>
        <v>0.3291309662931029</v>
      </c>
      <c r="T114" s="40">
        <f t="shared" si="75"/>
        <v>9.1176104033181118E-2</v>
      </c>
      <c r="U114" s="40"/>
      <c r="V114" s="40">
        <f t="shared" si="76"/>
        <v>0.53854508315857885</v>
      </c>
      <c r="W114" s="40">
        <f t="shared" si="77"/>
        <v>0.9931162370409613</v>
      </c>
      <c r="X114" s="40">
        <f t="shared" si="78"/>
        <v>2.6079124949000811</v>
      </c>
      <c r="Y114" s="40">
        <f t="shared" si="79"/>
        <v>2.6079124949000811</v>
      </c>
      <c r="Z114" s="40">
        <f t="shared" si="80"/>
        <v>3.1231434334995978E-2</v>
      </c>
      <c r="AA114" s="40">
        <v>5.6042671500896701E-2</v>
      </c>
      <c r="AB114" s="48">
        <f t="shared" si="81"/>
        <v>0.24891787667479634</v>
      </c>
      <c r="AC114" s="67">
        <f t="shared" si="82"/>
        <v>1.3222472033340642</v>
      </c>
      <c r="AD114" s="67">
        <f t="shared" si="83"/>
        <v>0.32913096629310296</v>
      </c>
      <c r="AE114" s="67">
        <v>0.72944000000000009</v>
      </c>
      <c r="AF114" s="67">
        <v>0.96449999999999991</v>
      </c>
      <c r="AG114" s="67">
        <v>3.7137800000000007</v>
      </c>
      <c r="AH114" s="67">
        <v>1.2223200000000001</v>
      </c>
      <c r="AI114" s="40">
        <v>3.1231434334995978E-2</v>
      </c>
    </row>
    <row r="115" spans="1:35" ht="12" customHeight="1" x14ac:dyDescent="0.3">
      <c r="A115" s="15">
        <v>1520</v>
      </c>
      <c r="B115" s="24"/>
      <c r="C115" s="140"/>
      <c r="D115" s="70" t="s">
        <v>244</v>
      </c>
      <c r="E115" s="142"/>
      <c r="F115" s="40">
        <v>1.2444991723525374</v>
      </c>
      <c r="G115" s="40">
        <v>1.4512091727562677</v>
      </c>
      <c r="H115" s="40">
        <v>0.81937098792845886</v>
      </c>
      <c r="I115" s="40">
        <v>0.81937098792845886</v>
      </c>
      <c r="J115" s="40">
        <v>2.1654083733699379</v>
      </c>
      <c r="K115" s="40">
        <f t="shared" si="72"/>
        <v>1.2999717388671321</v>
      </c>
      <c r="L115" s="40">
        <f t="shared" si="73"/>
        <v>0.55607659072070792</v>
      </c>
      <c r="M115" s="40"/>
      <c r="N115" s="40">
        <v>0.2188448491340832</v>
      </c>
      <c r="O115" s="40">
        <v>0.36214515265131225</v>
      </c>
      <c r="P115" s="40">
        <v>0.26289948223531506</v>
      </c>
      <c r="Q115" s="40">
        <v>0.24464381360471343</v>
      </c>
      <c r="R115" s="40">
        <v>0.35391001606855921</v>
      </c>
      <c r="S115" s="40">
        <f t="shared" si="74"/>
        <v>0.28848866273879664</v>
      </c>
      <c r="T115" s="40">
        <f t="shared" si="75"/>
        <v>6.5445912220642985E-2</v>
      </c>
      <c r="U115" s="40"/>
      <c r="V115" s="40">
        <f t="shared" si="76"/>
        <v>0.39591939973557611</v>
      </c>
      <c r="W115" s="40">
        <f t="shared" si="77"/>
        <v>1.0114830761283355</v>
      </c>
      <c r="X115" s="40">
        <f t="shared" si="78"/>
        <v>3.6129906373037315</v>
      </c>
      <c r="Y115" s="40">
        <f t="shared" si="79"/>
        <v>3.6129906373037315</v>
      </c>
      <c r="Z115" s="40">
        <f t="shared" si="80"/>
        <v>6.8518837840323343E-3</v>
      </c>
      <c r="AA115" s="40">
        <v>2.2893282593702501E-2</v>
      </c>
      <c r="AB115" s="48">
        <f t="shared" si="81"/>
        <v>0.22191918032787519</v>
      </c>
      <c r="AC115" s="67">
        <f t="shared" si="82"/>
        <v>1.2999717388671321</v>
      </c>
      <c r="AD115" s="67">
        <f t="shared" si="83"/>
        <v>0.28848866273879659</v>
      </c>
      <c r="AE115" s="67">
        <v>0.49538000000000004</v>
      </c>
      <c r="AF115" s="67">
        <v>0.64398</v>
      </c>
      <c r="AG115" s="67">
        <v>4.4808000000000003</v>
      </c>
      <c r="AH115" s="67">
        <v>1.2926599999999999</v>
      </c>
      <c r="AI115" s="40">
        <v>6.8518837840323343E-3</v>
      </c>
    </row>
    <row r="116" spans="1:35" ht="12" customHeight="1" x14ac:dyDescent="0.3">
      <c r="A116" s="15">
        <v>1523</v>
      </c>
      <c r="B116" s="24"/>
      <c r="C116" s="140"/>
      <c r="D116" s="70" t="s">
        <v>251</v>
      </c>
      <c r="E116" s="142"/>
      <c r="F116" s="40">
        <v>0.49408139845629045</v>
      </c>
      <c r="G116" s="40">
        <v>0.21858739565812021</v>
      </c>
      <c r="H116" s="40">
        <v>0.39425903510288784</v>
      </c>
      <c r="I116" s="40">
        <v>0.30103909578230864</v>
      </c>
      <c r="J116" s="40">
        <v>0.43355917815540851</v>
      </c>
      <c r="K116" s="40">
        <f t="shared" si="72"/>
        <v>0.36830522063100313</v>
      </c>
      <c r="L116" s="40">
        <f t="shared" si="73"/>
        <v>0.10919190106567807</v>
      </c>
      <c r="M116" s="40"/>
      <c r="N116" s="40">
        <v>1.094304921359716</v>
      </c>
      <c r="O116" s="40">
        <v>0.48313039066463725</v>
      </c>
      <c r="P116" s="40">
        <v>0.8321917808219178</v>
      </c>
      <c r="Q116" s="40">
        <v>0.86815068493150682</v>
      </c>
      <c r="R116" s="40">
        <v>0.49594114662607813</v>
      </c>
      <c r="S116" s="40">
        <f t="shared" si="74"/>
        <v>0.75474378488077121</v>
      </c>
      <c r="T116" s="40">
        <f t="shared" si="75"/>
        <v>0.2621610783213677</v>
      </c>
      <c r="U116" s="40"/>
      <c r="V116" s="40">
        <f t="shared" si="76"/>
        <v>0.20081247750695064</v>
      </c>
      <c r="W116" s="40">
        <f t="shared" si="77"/>
        <v>-0.38643856424976808</v>
      </c>
      <c r="X116" s="40">
        <f t="shared" si="78"/>
        <v>-2.7214775962668583</v>
      </c>
      <c r="Y116" s="40">
        <f t="shared" si="79"/>
        <v>2.7214775962668583</v>
      </c>
      <c r="Z116" s="40">
        <f t="shared" si="80"/>
        <v>2.6188780512046247E-2</v>
      </c>
      <c r="AA116" s="40">
        <v>4.9842380207504103E-2</v>
      </c>
      <c r="AB116" s="49">
        <f t="shared" si="81"/>
        <v>2.049234554937065</v>
      </c>
      <c r="AC116" s="67">
        <f t="shared" si="82"/>
        <v>0.36830522063100313</v>
      </c>
      <c r="AD116" s="67">
        <f t="shared" si="83"/>
        <v>0.75474378488077121</v>
      </c>
      <c r="AE116" s="67">
        <v>1.2722599999999999</v>
      </c>
      <c r="AF116" s="67">
        <v>0.46858000000000005</v>
      </c>
      <c r="AG116" s="67">
        <v>1.5768</v>
      </c>
      <c r="AH116" s="67">
        <v>1.19008</v>
      </c>
      <c r="AI116" s="40">
        <v>2.6188780512046247E-2</v>
      </c>
    </row>
    <row r="117" spans="1:35" ht="12" customHeight="1" x14ac:dyDescent="0.3">
      <c r="A117" s="15">
        <v>1530</v>
      </c>
      <c r="B117" s="24"/>
      <c r="C117" s="140"/>
      <c r="D117" s="70" t="s">
        <v>254</v>
      </c>
      <c r="E117" s="142"/>
      <c r="F117" s="40">
        <v>0.26670720247636942</v>
      </c>
      <c r="G117" s="40">
        <v>2.1972251395721627E-2</v>
      </c>
      <c r="H117" s="40">
        <v>0.17992371897628653</v>
      </c>
      <c r="I117" s="40">
        <v>5.3092698026643077E-2</v>
      </c>
      <c r="J117" s="40">
        <v>9.2449284174451377E-2</v>
      </c>
      <c r="K117" s="40">
        <f t="shared" si="72"/>
        <v>0.12282903100989442</v>
      </c>
      <c r="L117" s="40">
        <f t="shared" si="73"/>
        <v>9.9898582032472275E-2</v>
      </c>
      <c r="M117" s="40"/>
      <c r="N117" s="40">
        <v>0.99361801970905683</v>
      </c>
      <c r="O117" s="40">
        <v>0.84580009385265142</v>
      </c>
      <c r="P117" s="40">
        <v>0.73336461755044591</v>
      </c>
      <c r="Q117" s="40">
        <v>0.5910839981229471</v>
      </c>
      <c r="R117" s="40">
        <v>0.93852651337400295</v>
      </c>
      <c r="S117" s="40">
        <f t="shared" si="74"/>
        <v>0.82047864852182095</v>
      </c>
      <c r="T117" s="40">
        <f t="shared" si="75"/>
        <v>0.16183670463511629</v>
      </c>
      <c r="U117" s="40"/>
      <c r="V117" s="40">
        <f t="shared" si="76"/>
        <v>0.13448205393146787</v>
      </c>
      <c r="W117" s="40">
        <f t="shared" si="77"/>
        <v>-0.69764961751192656</v>
      </c>
      <c r="X117" s="40">
        <f t="shared" si="78"/>
        <v>-7.3364848470603645</v>
      </c>
      <c r="Y117" s="40">
        <f t="shared" si="79"/>
        <v>7.3364848470603645</v>
      </c>
      <c r="Z117" s="40">
        <f t="shared" si="80"/>
        <v>8.0985579328943268E-5</v>
      </c>
      <c r="AA117" s="40">
        <v>1.4325159278120599E-3</v>
      </c>
      <c r="AB117" s="49">
        <f t="shared" si="81"/>
        <v>6.6798430450511947</v>
      </c>
      <c r="AC117" s="67">
        <f t="shared" si="82"/>
        <v>0.12282903100989442</v>
      </c>
      <c r="AD117" s="67">
        <f t="shared" si="83"/>
        <v>0.82047864852182084</v>
      </c>
      <c r="AE117" s="67">
        <v>3.6182000000000003</v>
      </c>
      <c r="AF117" s="67">
        <v>0.44442000000000004</v>
      </c>
      <c r="AG117" s="67">
        <v>1.0654999999999999</v>
      </c>
      <c r="AH117" s="67">
        <v>0.87422</v>
      </c>
      <c r="AI117" s="40">
        <v>8.0985579328943268E-5</v>
      </c>
    </row>
    <row r="118" spans="1:35" ht="12" customHeight="1" x14ac:dyDescent="0.3">
      <c r="A118" s="15">
        <v>1610</v>
      </c>
      <c r="B118" s="24"/>
      <c r="C118" s="140"/>
      <c r="D118" s="70" t="s">
        <v>257</v>
      </c>
      <c r="E118" s="142"/>
      <c r="F118" s="40">
        <v>2.0749956499042979</v>
      </c>
      <c r="G118" s="40">
        <v>0.60292326431181487</v>
      </c>
      <c r="H118" s="40">
        <v>1.7459544109970422</v>
      </c>
      <c r="I118" s="40">
        <v>0.81172785801287639</v>
      </c>
      <c r="J118" s="40">
        <v>1.2159387506525143</v>
      </c>
      <c r="K118" s="40">
        <f t="shared" si="72"/>
        <v>1.290307986775709</v>
      </c>
      <c r="L118" s="40">
        <f t="shared" si="73"/>
        <v>0.6185498913137194</v>
      </c>
      <c r="M118" s="40"/>
      <c r="N118" s="40">
        <v>0.65935417835385357</v>
      </c>
      <c r="O118" s="40">
        <v>0.49041896719714195</v>
      </c>
      <c r="P118" s="40">
        <v>0.42428179160884583</v>
      </c>
      <c r="Q118" s="40">
        <v>0.53765980690306769</v>
      </c>
      <c r="R118" s="40">
        <v>0.35730805948409061</v>
      </c>
      <c r="S118" s="40">
        <f t="shared" si="74"/>
        <v>0.49380456070939988</v>
      </c>
      <c r="T118" s="40">
        <f t="shared" si="75"/>
        <v>0.11489792321287021</v>
      </c>
      <c r="U118" s="40"/>
      <c r="V118" s="40">
        <f t="shared" si="76"/>
        <v>0.44486261969446517</v>
      </c>
      <c r="W118" s="40">
        <f t="shared" si="77"/>
        <v>0.79650342606630908</v>
      </c>
      <c r="X118" s="40">
        <f t="shared" si="78"/>
        <v>2.5320759662685242</v>
      </c>
      <c r="Y118" s="40">
        <f t="shared" si="79"/>
        <v>2.5320759662685242</v>
      </c>
      <c r="Z118" s="40">
        <f t="shared" si="80"/>
        <v>3.5141658271430738E-2</v>
      </c>
      <c r="AA118" s="40">
        <v>5.9432385479494497E-2</v>
      </c>
      <c r="AB118" s="48">
        <f t="shared" si="81"/>
        <v>0.38270286301439188</v>
      </c>
      <c r="AC118" s="67">
        <f t="shared" si="82"/>
        <v>1.2903079867757088</v>
      </c>
      <c r="AD118" s="67">
        <f t="shared" si="83"/>
        <v>0.49380456070939988</v>
      </c>
      <c r="AE118" s="67">
        <v>0.57469999999999999</v>
      </c>
      <c r="AF118" s="67">
        <v>0.74153999999999987</v>
      </c>
      <c r="AG118" s="67">
        <v>2.0321400000000001</v>
      </c>
      <c r="AH118" s="67">
        <v>1.0034799999999999</v>
      </c>
      <c r="AI118" s="40">
        <v>3.5141658271430738E-2</v>
      </c>
    </row>
    <row r="119" spans="1:35" ht="12" customHeight="1" x14ac:dyDescent="0.3">
      <c r="A119" s="15">
        <v>1617</v>
      </c>
      <c r="B119" s="24"/>
      <c r="C119" s="140"/>
      <c r="D119" s="70" t="s">
        <v>262</v>
      </c>
      <c r="E119" s="142"/>
      <c r="F119" s="40">
        <v>2.4093068451738286</v>
      </c>
      <c r="G119" s="40">
        <v>0.82541567695962004</v>
      </c>
      <c r="H119" s="40">
        <v>1.8430144677175557</v>
      </c>
      <c r="I119" s="40">
        <v>0.97751565536601182</v>
      </c>
      <c r="J119" s="40">
        <v>1.3288166702656015</v>
      </c>
      <c r="K119" s="40">
        <f t="shared" si="72"/>
        <v>1.4768138630965235</v>
      </c>
      <c r="L119" s="40">
        <f t="shared" si="73"/>
        <v>0.65176059843308543</v>
      </c>
      <c r="M119" s="40"/>
      <c r="N119" s="40">
        <v>0.70977206048296082</v>
      </c>
      <c r="O119" s="40">
        <v>0.52841989876519324</v>
      </c>
      <c r="P119" s="40">
        <v>0.57344896884504182</v>
      </c>
      <c r="Q119" s="40">
        <v>0.27656876336632596</v>
      </c>
      <c r="R119" s="40">
        <v>0.28871264145468611</v>
      </c>
      <c r="S119" s="40">
        <f t="shared" si="74"/>
        <v>0.47538446658284156</v>
      </c>
      <c r="T119" s="40">
        <f t="shared" si="75"/>
        <v>0.18824253105179478</v>
      </c>
      <c r="U119" s="40"/>
      <c r="V119" s="40">
        <f t="shared" si="76"/>
        <v>0.47970153646128733</v>
      </c>
      <c r="W119" s="40">
        <f t="shared" si="77"/>
        <v>1.001429396513682</v>
      </c>
      <c r="X119" s="40">
        <f t="shared" si="78"/>
        <v>2.9523254079113115</v>
      </c>
      <c r="Y119" s="40">
        <f t="shared" si="79"/>
        <v>2.9523254079113115</v>
      </c>
      <c r="Z119" s="40">
        <f t="shared" si="80"/>
        <v>1.8360303213598356E-2</v>
      </c>
      <c r="AA119" s="40">
        <v>4.2469492228650998E-2</v>
      </c>
      <c r="AB119" s="48">
        <f t="shared" si="81"/>
        <v>0.32189870264765436</v>
      </c>
      <c r="AC119" s="67">
        <f t="shared" si="82"/>
        <v>1.4768138630965235</v>
      </c>
      <c r="AD119" s="67">
        <f t="shared" si="83"/>
        <v>0.47538446658284156</v>
      </c>
      <c r="AE119" s="67">
        <v>0.74095999999999995</v>
      </c>
      <c r="AF119" s="67">
        <v>1.09426</v>
      </c>
      <c r="AG119" s="67">
        <v>1.8610200000000003</v>
      </c>
      <c r="AH119" s="67">
        <v>0.88469999999999993</v>
      </c>
      <c r="AI119" s="40">
        <v>1.8360303213598356E-2</v>
      </c>
    </row>
    <row r="120" spans="1:35" ht="12" customHeight="1" x14ac:dyDescent="0.3">
      <c r="A120" s="15">
        <v>1628</v>
      </c>
      <c r="B120" s="24"/>
      <c r="C120" s="140"/>
      <c r="D120" s="70" t="s">
        <v>263</v>
      </c>
      <c r="E120" s="142"/>
      <c r="F120" s="40">
        <v>1.0584618273134785</v>
      </c>
      <c r="G120" s="40">
        <v>0.75254054307775353</v>
      </c>
      <c r="H120" s="40">
        <v>1.3326996643901523</v>
      </c>
      <c r="I120" s="40">
        <v>0.5522307493721984</v>
      </c>
      <c r="J120" s="40">
        <v>1.6961205379145252</v>
      </c>
      <c r="K120" s="40">
        <f t="shared" si="72"/>
        <v>1.0784106644136215</v>
      </c>
      <c r="L120" s="40">
        <f t="shared" si="73"/>
        <v>0.45543467654639191</v>
      </c>
      <c r="M120" s="40"/>
      <c r="N120" s="40">
        <v>0.70909596008163167</v>
      </c>
      <c r="O120" s="40">
        <v>0.74184483550768776</v>
      </c>
      <c r="P120" s="40">
        <v>0.30879037514290902</v>
      </c>
      <c r="Q120" s="40">
        <v>0.43775576711435926</v>
      </c>
      <c r="R120" s="40">
        <v>0.1838852026370057</v>
      </c>
      <c r="S120" s="40">
        <f t="shared" si="74"/>
        <v>0.47627442809671872</v>
      </c>
      <c r="T120" s="40">
        <f t="shared" si="75"/>
        <v>0.24482624524898733</v>
      </c>
      <c r="U120" s="40"/>
      <c r="V120" s="40">
        <f t="shared" si="76"/>
        <v>0.36562319056894754</v>
      </c>
      <c r="W120" s="40">
        <f t="shared" si="77"/>
        <v>0.60213623631690283</v>
      </c>
      <c r="X120" s="40">
        <f t="shared" si="78"/>
        <v>2.329035066048617</v>
      </c>
      <c r="Y120" s="40">
        <f t="shared" si="79"/>
        <v>2.329035066048617</v>
      </c>
      <c r="Z120" s="40">
        <f t="shared" si="80"/>
        <v>4.8234291014415245E-2</v>
      </c>
      <c r="AA120" s="40">
        <v>7.2160647005003298E-2</v>
      </c>
      <c r="AB120" s="48">
        <f t="shared" si="81"/>
        <v>0.44164476837373418</v>
      </c>
      <c r="AC120" s="67">
        <f t="shared" si="82"/>
        <v>1.0784106644136215</v>
      </c>
      <c r="AD120" s="67">
        <f t="shared" si="83"/>
        <v>0.47627442809671866</v>
      </c>
      <c r="AE120" s="67">
        <v>0.85217999999999994</v>
      </c>
      <c r="AF120" s="67">
        <v>0.91899999999999993</v>
      </c>
      <c r="AG120" s="67">
        <v>1.87182</v>
      </c>
      <c r="AH120" s="67">
        <v>0.89149999999999996</v>
      </c>
      <c r="AI120" s="40">
        <v>4.8234291014415245E-2</v>
      </c>
    </row>
    <row r="121" spans="1:35" ht="12" customHeight="1" x14ac:dyDescent="0.3">
      <c r="A121" s="15">
        <v>1632</v>
      </c>
      <c r="B121" s="24"/>
      <c r="C121" s="140"/>
      <c r="D121" s="70" t="s">
        <v>265</v>
      </c>
      <c r="E121" s="144" t="s">
        <v>264</v>
      </c>
      <c r="F121" s="40">
        <v>0.98434809427124836</v>
      </c>
      <c r="G121" s="40">
        <v>0.3560872805777584</v>
      </c>
      <c r="H121" s="40">
        <v>0.9162404585057442</v>
      </c>
      <c r="I121" s="40">
        <v>0.34542136780693411</v>
      </c>
      <c r="J121" s="40">
        <v>0.63815569662545946</v>
      </c>
      <c r="K121" s="40">
        <f t="shared" si="72"/>
        <v>0.64805057955742895</v>
      </c>
      <c r="L121" s="40">
        <f t="shared" si="73"/>
        <v>0.30081005054563059</v>
      </c>
      <c r="M121" s="40"/>
      <c r="N121" s="40">
        <v>1.334355031430204</v>
      </c>
      <c r="O121" s="40">
        <v>1.0950352399258834</v>
      </c>
      <c r="P121" s="40">
        <v>1.0431710738220168</v>
      </c>
      <c r="Q121" s="40">
        <v>0.92844649938524937</v>
      </c>
      <c r="R121" s="40">
        <v>1.2480302007030668</v>
      </c>
      <c r="S121" s="40">
        <f t="shared" si="74"/>
        <v>1.1298076090532843</v>
      </c>
      <c r="T121" s="40">
        <f t="shared" si="75"/>
        <v>0.16207832408729428</v>
      </c>
      <c r="U121" s="40"/>
      <c r="V121" s="40">
        <f t="shared" si="76"/>
        <v>0.24161546892553346</v>
      </c>
      <c r="W121" s="40">
        <f t="shared" si="77"/>
        <v>-0.4817570294958553</v>
      </c>
      <c r="X121" s="40">
        <f t="shared" si="78"/>
        <v>-2.819800105975808</v>
      </c>
      <c r="Y121" s="40">
        <f t="shared" si="79"/>
        <v>2.819800105975808</v>
      </c>
      <c r="Z121" s="40">
        <f t="shared" si="80"/>
        <v>2.2500805846044792E-2</v>
      </c>
      <c r="AA121" s="40">
        <v>4.6343176273900902E-2</v>
      </c>
      <c r="AB121" s="49">
        <f t="shared" si="81"/>
        <v>1.7433941804740924</v>
      </c>
      <c r="AC121" s="67">
        <f t="shared" si="82"/>
        <v>0.64805057955742884</v>
      </c>
      <c r="AD121" s="67">
        <f t="shared" si="83"/>
        <v>1.1298076090532843</v>
      </c>
      <c r="AE121" s="67">
        <v>0.77817999999999998</v>
      </c>
      <c r="AF121" s="67">
        <v>0.50429999999999997</v>
      </c>
      <c r="AG121" s="67">
        <v>1.1549400000000001</v>
      </c>
      <c r="AH121" s="67">
        <v>1.3048600000000001</v>
      </c>
      <c r="AI121" s="40">
        <v>2.2500805846044792E-2</v>
      </c>
    </row>
    <row r="122" spans="1:35" ht="12" customHeight="1" x14ac:dyDescent="0.3">
      <c r="A122" s="15">
        <v>1633</v>
      </c>
      <c r="B122" s="24"/>
      <c r="C122" s="140"/>
      <c r="D122" s="70" t="s">
        <v>266</v>
      </c>
      <c r="E122" s="142"/>
      <c r="F122" s="40">
        <v>0.71603723821336407</v>
      </c>
      <c r="G122" s="40">
        <v>0.21719915030722953</v>
      </c>
      <c r="H122" s="40">
        <v>0.58473404331152079</v>
      </c>
      <c r="I122" s="40">
        <v>0.20565131231911951</v>
      </c>
      <c r="J122" s="40">
        <v>0.36240252056513123</v>
      </c>
      <c r="K122" s="40">
        <f t="shared" si="72"/>
        <v>0.41720485294327309</v>
      </c>
      <c r="L122" s="40">
        <f t="shared" si="73"/>
        <v>0.22645490797468368</v>
      </c>
      <c r="M122" s="40"/>
      <c r="N122" s="40">
        <v>1.5125816508313539</v>
      </c>
      <c r="O122" s="40">
        <v>1.2393297209026128</v>
      </c>
      <c r="P122" s="40">
        <v>1.229772862232779</v>
      </c>
      <c r="Q122" s="40">
        <v>0.71360970902612819</v>
      </c>
      <c r="R122" s="40">
        <v>1.5126744358669835</v>
      </c>
      <c r="S122" s="40">
        <f t="shared" si="74"/>
        <v>1.2415936757719717</v>
      </c>
      <c r="T122" s="40">
        <f t="shared" si="75"/>
        <v>0.32627871037869077</v>
      </c>
      <c r="U122" s="40"/>
      <c r="V122" s="40">
        <f t="shared" si="76"/>
        <v>0.2808376952905397</v>
      </c>
      <c r="W122" s="40">
        <f t="shared" si="77"/>
        <v>-0.82438882282869863</v>
      </c>
      <c r="X122" s="40">
        <f t="shared" si="78"/>
        <v>-4.1513723886211134</v>
      </c>
      <c r="Y122" s="40">
        <f t="shared" si="79"/>
        <v>4.1513723886211134</v>
      </c>
      <c r="Z122" s="40">
        <f t="shared" si="80"/>
        <v>3.2029295316370323E-3</v>
      </c>
      <c r="AA122" s="40">
        <v>1.5789129581616001E-2</v>
      </c>
      <c r="AB122" s="49">
        <f t="shared" si="81"/>
        <v>2.9759809048548864</v>
      </c>
      <c r="AC122" s="67">
        <f t="shared" si="82"/>
        <v>0.41720485294327303</v>
      </c>
      <c r="AD122" s="67">
        <f t="shared" si="83"/>
        <v>1.2415936757719714</v>
      </c>
      <c r="AE122" s="67">
        <v>1.40286</v>
      </c>
      <c r="AF122" s="67">
        <v>0.58528000000000002</v>
      </c>
      <c r="AG122" s="67">
        <v>1.0777600000000001</v>
      </c>
      <c r="AH122" s="67">
        <v>1.3381400000000001</v>
      </c>
      <c r="AI122" s="40">
        <v>3.2029295316370323E-3</v>
      </c>
    </row>
    <row r="123" spans="1:35" ht="12" customHeight="1" x14ac:dyDescent="0.3">
      <c r="A123" s="15">
        <v>1692</v>
      </c>
      <c r="B123" s="24"/>
      <c r="C123" s="140"/>
      <c r="D123" s="70" t="s">
        <v>269</v>
      </c>
      <c r="E123" s="142"/>
      <c r="F123" s="40">
        <v>0.86393708897868637</v>
      </c>
      <c r="G123" s="40">
        <v>0.24928690278107915</v>
      </c>
      <c r="H123" s="40">
        <v>0.7779692575865621</v>
      </c>
      <c r="I123" s="40">
        <v>0.23423262815941687</v>
      </c>
      <c r="J123" s="40">
        <v>0.48441090246414709</v>
      </c>
      <c r="K123" s="40">
        <f t="shared" si="72"/>
        <v>0.52196735599397825</v>
      </c>
      <c r="L123" s="40">
        <f t="shared" si="73"/>
        <v>0.29199172174259136</v>
      </c>
      <c r="M123" s="40"/>
      <c r="N123" s="40">
        <v>1.5397558303333856</v>
      </c>
      <c r="O123" s="40">
        <v>1.3516395367037093</v>
      </c>
      <c r="P123" s="40">
        <v>1.0383080294255751</v>
      </c>
      <c r="Q123" s="40">
        <v>0.61208718109250271</v>
      </c>
      <c r="R123" s="40">
        <v>1.1427844733135075</v>
      </c>
      <c r="S123" s="40">
        <f t="shared" si="74"/>
        <v>1.1369150101737362</v>
      </c>
      <c r="T123" s="40">
        <f t="shared" si="75"/>
        <v>0.35127958455778419</v>
      </c>
      <c r="U123" s="40"/>
      <c r="V123" s="40">
        <f t="shared" si="76"/>
        <v>0.32299884836736831</v>
      </c>
      <c r="W123" s="40">
        <f t="shared" si="77"/>
        <v>-0.61494765417975794</v>
      </c>
      <c r="X123" s="40">
        <f t="shared" si="78"/>
        <v>-2.6924780601737699</v>
      </c>
      <c r="Y123" s="40">
        <f t="shared" si="79"/>
        <v>2.6924780601737699</v>
      </c>
      <c r="Z123" s="40">
        <f t="shared" si="80"/>
        <v>2.739128569918604E-2</v>
      </c>
      <c r="AA123" s="40">
        <v>5.0943165296362003E-2</v>
      </c>
      <c r="AB123" s="49">
        <f t="shared" si="81"/>
        <v>2.1781343164817608</v>
      </c>
      <c r="AC123" s="67">
        <f t="shared" si="82"/>
        <v>0.52196735599397837</v>
      </c>
      <c r="AD123" s="67">
        <f t="shared" si="83"/>
        <v>1.136915010173736</v>
      </c>
      <c r="AE123" s="67">
        <v>1.0096799999999999</v>
      </c>
      <c r="AF123" s="67">
        <v>0.52702000000000004</v>
      </c>
      <c r="AG123" s="67">
        <v>1.02224</v>
      </c>
      <c r="AH123" s="67">
        <v>1.1621999999999999</v>
      </c>
      <c r="AI123" s="40">
        <v>2.739128569918604E-2</v>
      </c>
    </row>
    <row r="124" spans="1:35" ht="12" customHeight="1" x14ac:dyDescent="0.3">
      <c r="A124" s="15">
        <v>1722</v>
      </c>
      <c r="B124" s="24"/>
      <c r="C124" s="140"/>
      <c r="D124" s="70" t="s">
        <v>275</v>
      </c>
      <c r="E124" s="28"/>
      <c r="F124" s="40">
        <v>0.60224488633126305</v>
      </c>
      <c r="G124" s="40">
        <v>0.20397698136858297</v>
      </c>
      <c r="H124" s="40">
        <v>0.50760640419349323</v>
      </c>
      <c r="I124" s="40">
        <v>0.15674320551535526</v>
      </c>
      <c r="J124" s="40">
        <v>0.31946897612671638</v>
      </c>
      <c r="K124" s="40">
        <f t="shared" si="72"/>
        <v>0.35800809070708223</v>
      </c>
      <c r="L124" s="40">
        <f t="shared" si="73"/>
        <v>0.19219109483966251</v>
      </c>
      <c r="M124" s="40"/>
      <c r="N124" s="40">
        <v>1.4727440084546417</v>
      </c>
      <c r="O124" s="40">
        <v>1.3021170695121538</v>
      </c>
      <c r="P124" s="40">
        <v>1.2577131558313164</v>
      </c>
      <c r="Q124" s="40">
        <v>0.53813111512630829</v>
      </c>
      <c r="R124" s="40">
        <v>1.4898748849418744</v>
      </c>
      <c r="S124" s="40">
        <f t="shared" si="74"/>
        <v>1.212116046773259</v>
      </c>
      <c r="T124" s="40">
        <f t="shared" si="75"/>
        <v>0.39035620756131645</v>
      </c>
      <c r="U124" s="40"/>
      <c r="V124" s="40">
        <f t="shared" si="76"/>
        <v>0.3076649035211213</v>
      </c>
      <c r="W124" s="40">
        <f t="shared" si="77"/>
        <v>-0.85410795606617684</v>
      </c>
      <c r="X124" s="40">
        <f t="shared" si="78"/>
        <v>-3.9259955925282477</v>
      </c>
      <c r="Y124" s="40">
        <f t="shared" si="79"/>
        <v>3.9259955925282477</v>
      </c>
      <c r="Z124" s="40">
        <f t="shared" si="80"/>
        <v>4.3812852791367436E-3</v>
      </c>
      <c r="AA124" s="40">
        <v>1.80475902117638E-2</v>
      </c>
      <c r="AB124" s="49">
        <f t="shared" si="81"/>
        <v>3.385722496883449</v>
      </c>
      <c r="AC124" s="67">
        <f t="shared" si="82"/>
        <v>0.35800809070708223</v>
      </c>
      <c r="AD124" s="67">
        <f t="shared" si="83"/>
        <v>1.2121160467732588</v>
      </c>
      <c r="AE124" s="67">
        <v>1.7551000000000001</v>
      </c>
      <c r="AF124" s="67">
        <v>0.62834000000000001</v>
      </c>
      <c r="AG124" s="67">
        <v>1.1733199999999999</v>
      </c>
      <c r="AH124" s="67">
        <v>1.4221999999999999</v>
      </c>
      <c r="AI124" s="40">
        <v>4.3812852791367436E-3</v>
      </c>
    </row>
    <row r="125" spans="1:35" ht="12" customHeight="1" x14ac:dyDescent="0.3">
      <c r="A125" s="15">
        <v>1729</v>
      </c>
      <c r="B125" s="24"/>
      <c r="C125" s="140"/>
      <c r="D125" s="70" t="s">
        <v>279</v>
      </c>
      <c r="E125" s="144" t="s">
        <v>278</v>
      </c>
      <c r="F125" s="40">
        <v>0.98251684574758702</v>
      </c>
      <c r="G125" s="40">
        <v>0.49244217810963398</v>
      </c>
      <c r="H125" s="40">
        <v>1.0302312875614643</v>
      </c>
      <c r="I125" s="40">
        <v>0.48133309051174655</v>
      </c>
      <c r="J125" s="40">
        <v>1.6973228920050996</v>
      </c>
      <c r="K125" s="40">
        <f t="shared" si="72"/>
        <v>0.93676925878710637</v>
      </c>
      <c r="L125" s="40">
        <f t="shared" si="73"/>
        <v>0.49852745148414895</v>
      </c>
      <c r="M125" s="40"/>
      <c r="N125" s="40">
        <v>2.0647004132385571E-2</v>
      </c>
      <c r="O125" s="40">
        <v>1.9635174078048209E-2</v>
      </c>
      <c r="P125" s="40">
        <v>1.4308888733018638E-2</v>
      </c>
      <c r="Q125" s="40">
        <v>4.933790795928204E-3</v>
      </c>
      <c r="R125" s="40">
        <v>0.59763189980793119</v>
      </c>
      <c r="S125" s="40">
        <f t="shared" si="74"/>
        <v>0.13143135150946236</v>
      </c>
      <c r="T125" s="40">
        <f t="shared" si="75"/>
        <v>0.26068842144364968</v>
      </c>
      <c r="U125" s="40"/>
      <c r="V125" s="40">
        <f t="shared" si="76"/>
        <v>0.3977989900427491</v>
      </c>
      <c r="W125" s="40">
        <f t="shared" si="77"/>
        <v>0.80533790727764398</v>
      </c>
      <c r="X125" s="40">
        <f t="shared" si="78"/>
        <v>2.8630535000675019</v>
      </c>
      <c r="Y125" s="40">
        <f t="shared" si="79"/>
        <v>2.8630535000675019</v>
      </c>
      <c r="Z125" s="40">
        <f t="shared" si="80"/>
        <v>2.1052394726775576E-2</v>
      </c>
      <c r="AA125" s="40">
        <v>4.5218281279418397E-2</v>
      </c>
      <c r="AB125" s="48">
        <f t="shared" si="81"/>
        <v>0.14030280165217501</v>
      </c>
      <c r="AC125" s="67">
        <f t="shared" si="82"/>
        <v>0.93676925878710626</v>
      </c>
      <c r="AD125" s="67">
        <f t="shared" si="83"/>
        <v>0.13143135150946236</v>
      </c>
      <c r="AE125" s="67">
        <v>0.54909999999999992</v>
      </c>
      <c r="AF125" s="67">
        <v>0.51437999999999995</v>
      </c>
      <c r="AG125" s="67">
        <v>67.007300000000015</v>
      </c>
      <c r="AH125" s="67">
        <v>8.8068599999999986</v>
      </c>
      <c r="AI125" s="40">
        <v>2.1052394726775576E-2</v>
      </c>
    </row>
    <row r="126" spans="1:35" ht="12" customHeight="1" x14ac:dyDescent="0.3">
      <c r="A126" s="15">
        <v>1761</v>
      </c>
      <c r="B126" s="24"/>
      <c r="C126" s="140"/>
      <c r="D126" s="70" t="s">
        <v>283</v>
      </c>
      <c r="E126" s="142"/>
      <c r="F126" s="40">
        <v>0.42438732815301849</v>
      </c>
      <c r="G126" s="40">
        <v>1.5754134289699142</v>
      </c>
      <c r="H126" s="40">
        <v>1.0830842797369993</v>
      </c>
      <c r="I126" s="40">
        <v>1.1978481769276748</v>
      </c>
      <c r="J126" s="40">
        <v>0.25961346881848973</v>
      </c>
      <c r="K126" s="40">
        <f t="shared" ref="K126:K159" si="84">AVERAGE(F126:J126)</f>
        <v>0.90806933652121935</v>
      </c>
      <c r="L126" s="40">
        <f t="shared" ref="L126:L159" si="85">STDEV(F126:J126)</f>
        <v>0.5509976048041183</v>
      </c>
      <c r="M126" s="40"/>
      <c r="N126" s="40">
        <v>6.5294426027899408E-2</v>
      </c>
      <c r="O126" s="40">
        <v>7.087851518412383E-2</v>
      </c>
      <c r="P126" s="40">
        <v>0.1828165094581331</v>
      </c>
      <c r="Q126" s="40">
        <v>4.7149421028497243E-2</v>
      </c>
      <c r="R126" s="40">
        <v>0.43498740623657345</v>
      </c>
      <c r="S126" s="40">
        <f t="shared" ref="S126:S159" si="86">AVERAGE(N126:R126)</f>
        <v>0.16022525558704542</v>
      </c>
      <c r="T126" s="40">
        <f t="shared" ref="T126:T159" si="87">STDEV(N126:R126)</f>
        <v>0.16262337698156185</v>
      </c>
      <c r="U126" s="40"/>
      <c r="V126" s="40">
        <f t="shared" ref="V126:V159" si="88">SQRT(((4)*L126^2+4*T126^2)/8)</f>
        <v>0.40622944455120585</v>
      </c>
      <c r="W126" s="40">
        <f t="shared" ref="W126:W159" si="89">K126-S126</f>
        <v>0.74784408093417398</v>
      </c>
      <c r="X126" s="40">
        <f t="shared" ref="X126:X159" si="90">W126/(V126*SQRT(1/2))</f>
        <v>2.6034824801190348</v>
      </c>
      <c r="Y126" s="40">
        <f t="shared" ref="Y126:Y159" si="91">ABS(X126)</f>
        <v>2.6034824801190348</v>
      </c>
      <c r="Z126" s="40">
        <f t="shared" ref="Z126:Z159" si="92">TDIST(Y126,8,2)</f>
        <v>3.1447160232477053E-2</v>
      </c>
      <c r="AA126" s="40">
        <v>5.6042671500896701E-2</v>
      </c>
      <c r="AB126" s="48">
        <f t="shared" ref="AB126:AB159" si="93">AD126/AC126</f>
        <v>0.1764460588448703</v>
      </c>
      <c r="AC126" s="67">
        <f t="shared" ref="AC126:AC159" si="94">AF126/AE126</f>
        <v>0.90806933652121935</v>
      </c>
      <c r="AD126" s="67">
        <f t="shared" ref="AD126:AD159" si="95">AH126/AG126</f>
        <v>0.1602252555870454</v>
      </c>
      <c r="AE126" s="67">
        <v>0.50190000000000001</v>
      </c>
      <c r="AF126" s="67">
        <v>0.45576</v>
      </c>
      <c r="AG126" s="67">
        <v>15.221820000000003</v>
      </c>
      <c r="AH126" s="67">
        <v>2.43892</v>
      </c>
      <c r="AI126" s="40">
        <v>3.1447160232477053E-2</v>
      </c>
    </row>
    <row r="127" spans="1:35" ht="12" customHeight="1" x14ac:dyDescent="0.3">
      <c r="A127" s="15">
        <v>1777</v>
      </c>
      <c r="B127" s="24"/>
      <c r="C127" s="140"/>
      <c r="D127" s="70" t="s">
        <v>286</v>
      </c>
      <c r="E127" s="142"/>
      <c r="F127" s="40">
        <v>0.82571244260615484</v>
      </c>
      <c r="G127" s="40">
        <v>0.59101430577163894</v>
      </c>
      <c r="H127" s="40">
        <v>1.4377869692255152</v>
      </c>
      <c r="I127" s="40">
        <v>0.84411641938299253</v>
      </c>
      <c r="J127" s="40">
        <v>0.4130459530224263</v>
      </c>
      <c r="K127" s="40">
        <f t="shared" si="84"/>
        <v>0.82233521800174558</v>
      </c>
      <c r="L127" s="40">
        <f t="shared" si="85"/>
        <v>0.38739313085234345</v>
      </c>
      <c r="M127" s="40"/>
      <c r="N127" s="40">
        <v>4.5476284807637928E-2</v>
      </c>
      <c r="O127" s="40">
        <v>3.869401361975558E-2</v>
      </c>
      <c r="P127" s="40">
        <v>5.2583120128273715E-2</v>
      </c>
      <c r="Q127" s="40">
        <v>1.2594580599719905E-2</v>
      </c>
      <c r="R127" s="40">
        <v>0.81147375246127795</v>
      </c>
      <c r="S127" s="40">
        <f t="shared" si="86"/>
        <v>0.19216435032333301</v>
      </c>
      <c r="T127" s="40">
        <f t="shared" si="87"/>
        <v>0.34653386934413161</v>
      </c>
      <c r="U127" s="40"/>
      <c r="V127" s="40">
        <f t="shared" si="88"/>
        <v>0.36753174042128428</v>
      </c>
      <c r="W127" s="40">
        <f t="shared" si="89"/>
        <v>0.63017086767841257</v>
      </c>
      <c r="X127" s="40">
        <f t="shared" si="90"/>
        <v>2.4248142124043381</v>
      </c>
      <c r="Y127" s="40">
        <f t="shared" si="91"/>
        <v>2.4248142124043381</v>
      </c>
      <c r="Z127" s="40">
        <f t="shared" si="92"/>
        <v>4.1536931330834498E-2</v>
      </c>
      <c r="AA127" s="40">
        <v>6.7152477130197896E-2</v>
      </c>
      <c r="AB127" s="48">
        <f t="shared" si="93"/>
        <v>0.23368128485398895</v>
      </c>
      <c r="AC127" s="67">
        <f t="shared" si="94"/>
        <v>0.82233521800174558</v>
      </c>
      <c r="AD127" s="67">
        <f t="shared" si="95"/>
        <v>0.19216435032333301</v>
      </c>
      <c r="AE127" s="67">
        <v>0.52705999999999997</v>
      </c>
      <c r="AF127" s="67">
        <v>0.43342000000000003</v>
      </c>
      <c r="AG127" s="67">
        <v>26.80518</v>
      </c>
      <c r="AH127" s="67">
        <v>5.1509999999999998</v>
      </c>
      <c r="AI127" s="40">
        <v>4.1536931330834498E-2</v>
      </c>
    </row>
    <row r="128" spans="1:35" ht="12" customHeight="1" x14ac:dyDescent="0.3">
      <c r="A128" s="15">
        <v>1795</v>
      </c>
      <c r="B128" s="24"/>
      <c r="C128" s="140"/>
      <c r="D128" s="70" t="s">
        <v>287</v>
      </c>
      <c r="E128" s="142"/>
      <c r="F128" s="40">
        <v>0.98628293899517605</v>
      </c>
      <c r="G128" s="40">
        <v>0.51964033734781612</v>
      </c>
      <c r="H128" s="40">
        <v>0.90063334755357205</v>
      </c>
      <c r="I128" s="40">
        <v>0.59889082138286354</v>
      </c>
      <c r="J128" s="40">
        <v>0.42709939946838182</v>
      </c>
      <c r="K128" s="40">
        <f t="shared" si="84"/>
        <v>0.68650936894956194</v>
      </c>
      <c r="L128" s="40">
        <f t="shared" si="85"/>
        <v>0.24419719867492948</v>
      </c>
      <c r="M128" s="40"/>
      <c r="N128" s="40">
        <v>8.4789956947750288E-3</v>
      </c>
      <c r="O128" s="40">
        <v>7.0006268650808891E-3</v>
      </c>
      <c r="P128" s="40">
        <v>9.1087441191261206E-3</v>
      </c>
      <c r="Q128" s="40">
        <v>1.7057597800061361E-3</v>
      </c>
      <c r="R128" s="40">
        <v>0.50739571044993137</v>
      </c>
      <c r="S128" s="40">
        <f t="shared" si="86"/>
        <v>0.10673796738178391</v>
      </c>
      <c r="T128" s="40">
        <f t="shared" si="87"/>
        <v>0.22399342599692948</v>
      </c>
      <c r="U128" s="40"/>
      <c r="V128" s="40">
        <f t="shared" si="88"/>
        <v>0.23431317369124266</v>
      </c>
      <c r="W128" s="40">
        <f t="shared" si="89"/>
        <v>0.57977140156777807</v>
      </c>
      <c r="X128" s="40">
        <f t="shared" si="90"/>
        <v>3.499250879737684</v>
      </c>
      <c r="Y128" s="40">
        <f t="shared" si="91"/>
        <v>3.499250879737684</v>
      </c>
      <c r="Z128" s="40">
        <f t="shared" si="92"/>
        <v>8.0879579069657679E-3</v>
      </c>
      <c r="AA128" s="40">
        <v>2.5073082509319399E-2</v>
      </c>
      <c r="AB128" s="48">
        <f t="shared" si="93"/>
        <v>0.15547925812739491</v>
      </c>
      <c r="AC128" s="67">
        <f t="shared" si="94"/>
        <v>0.68650936894956183</v>
      </c>
      <c r="AD128" s="67">
        <f t="shared" si="95"/>
        <v>0.10673796738178391</v>
      </c>
      <c r="AE128" s="67">
        <v>0.60946</v>
      </c>
      <c r="AF128" s="67">
        <v>0.41839999999999994</v>
      </c>
      <c r="AG128" s="67">
        <v>152.60061999999999</v>
      </c>
      <c r="AH128" s="67">
        <v>16.28828</v>
      </c>
      <c r="AI128" s="40">
        <v>8.0879579069657679E-3</v>
      </c>
    </row>
    <row r="129" spans="1:35" ht="12" customHeight="1" x14ac:dyDescent="0.3">
      <c r="A129" s="15">
        <v>1796</v>
      </c>
      <c r="B129" s="24"/>
      <c r="C129" s="140"/>
      <c r="D129" s="70" t="s">
        <v>289</v>
      </c>
      <c r="E129" s="143"/>
      <c r="F129" s="40">
        <v>0.77310581794886735</v>
      </c>
      <c r="G129" s="40">
        <v>0.31011589307553433</v>
      </c>
      <c r="H129" s="40">
        <v>1.0555587909847999</v>
      </c>
      <c r="I129" s="40">
        <v>0.50375633335274583</v>
      </c>
      <c r="J129" s="40">
        <v>0.31011589307553433</v>
      </c>
      <c r="K129" s="40">
        <f t="shared" si="84"/>
        <v>0.5905305456874963</v>
      </c>
      <c r="L129" s="40">
        <f t="shared" si="85"/>
        <v>0.3218615842605691</v>
      </c>
      <c r="M129" s="40"/>
      <c r="N129" s="40">
        <v>2.4468494334968532E-2</v>
      </c>
      <c r="O129" s="40">
        <v>2.0652904861803142E-2</v>
      </c>
      <c r="P129" s="40">
        <v>1.883433883227666E-2</v>
      </c>
      <c r="Q129" s="40">
        <v>5.6100779150735332E-3</v>
      </c>
      <c r="R129" s="40">
        <v>0.53512013583158613</v>
      </c>
      <c r="S129" s="40">
        <f t="shared" si="86"/>
        <v>0.12093719035514158</v>
      </c>
      <c r="T129" s="40">
        <f t="shared" si="87"/>
        <v>0.23164412074621585</v>
      </c>
      <c r="U129" s="40"/>
      <c r="V129" s="40">
        <f t="shared" si="88"/>
        <v>0.28040495546531524</v>
      </c>
      <c r="W129" s="40">
        <f t="shared" si="89"/>
        <v>0.46959335533235469</v>
      </c>
      <c r="X129" s="40">
        <f t="shared" si="90"/>
        <v>2.3683792991791495</v>
      </c>
      <c r="Y129" s="40">
        <f t="shared" si="91"/>
        <v>2.3683792991791495</v>
      </c>
      <c r="Z129" s="40">
        <f t="shared" si="92"/>
        <v>4.5361024998377866E-2</v>
      </c>
      <c r="AA129" s="40">
        <v>6.9759746556040003E-2</v>
      </c>
      <c r="AB129" s="48">
        <f t="shared" si="93"/>
        <v>0.20479413171480629</v>
      </c>
      <c r="AC129" s="67">
        <f t="shared" si="94"/>
        <v>0.59053054568749641</v>
      </c>
      <c r="AD129" s="67">
        <f t="shared" si="95"/>
        <v>0.12093719035514157</v>
      </c>
      <c r="AE129" s="67">
        <v>0.34342</v>
      </c>
      <c r="AF129" s="67">
        <v>0.20280000000000001</v>
      </c>
      <c r="AG129" s="67">
        <v>70.605080000000001</v>
      </c>
      <c r="AH129" s="67">
        <v>8.5387799999999991</v>
      </c>
      <c r="AI129" s="40">
        <v>4.5361024998377866E-2</v>
      </c>
    </row>
    <row r="130" spans="1:35" ht="12" customHeight="1" x14ac:dyDescent="0.3">
      <c r="A130" s="15">
        <v>1803</v>
      </c>
      <c r="B130" s="24"/>
      <c r="C130" s="140"/>
      <c r="D130" s="70" t="s">
        <v>291</v>
      </c>
      <c r="E130" s="144" t="s">
        <v>290</v>
      </c>
      <c r="F130" s="40">
        <v>0.48767664872139976</v>
      </c>
      <c r="G130" s="40">
        <v>1.0050050471063259</v>
      </c>
      <c r="H130" s="40">
        <v>1.1892244279946165</v>
      </c>
      <c r="I130" s="40">
        <v>1.9568051816958278</v>
      </c>
      <c r="J130" s="40">
        <v>0.90721736204576053</v>
      </c>
      <c r="K130" s="40">
        <f t="shared" si="84"/>
        <v>1.1091857335127862</v>
      </c>
      <c r="L130" s="40">
        <f t="shared" si="85"/>
        <v>0.53916215151934366</v>
      </c>
      <c r="M130" s="40"/>
      <c r="N130" s="40">
        <v>0.11761337953894831</v>
      </c>
      <c r="O130" s="40">
        <v>5.898749434985686E-2</v>
      </c>
      <c r="P130" s="40">
        <v>0.13103058610818141</v>
      </c>
      <c r="Q130" s="40">
        <v>1.7470242579478677E-2</v>
      </c>
      <c r="R130" s="40">
        <v>0.69013861684496003</v>
      </c>
      <c r="S130" s="40">
        <f t="shared" si="86"/>
        <v>0.20304806388428503</v>
      </c>
      <c r="T130" s="40">
        <f t="shared" si="87"/>
        <v>0.27610477387795085</v>
      </c>
      <c r="U130" s="40"/>
      <c r="V130" s="40">
        <f t="shared" si="88"/>
        <v>0.42832795366935955</v>
      </c>
      <c r="W130" s="40">
        <f t="shared" si="89"/>
        <v>0.90613766962850106</v>
      </c>
      <c r="X130" s="40">
        <f t="shared" si="90"/>
        <v>2.9918014240905406</v>
      </c>
      <c r="Y130" s="40">
        <f t="shared" si="91"/>
        <v>2.9918014240905406</v>
      </c>
      <c r="Z130" s="40">
        <f t="shared" si="92"/>
        <v>1.728639358929724E-2</v>
      </c>
      <c r="AA130" s="40">
        <v>4.0999152284040302E-2</v>
      </c>
      <c r="AB130" s="48">
        <f t="shared" si="93"/>
        <v>0.18306047197454728</v>
      </c>
      <c r="AC130" s="67">
        <f t="shared" si="94"/>
        <v>1.1091857335127862</v>
      </c>
      <c r="AD130" s="67">
        <f t="shared" si="95"/>
        <v>0.20304806388428506</v>
      </c>
      <c r="AE130" s="67">
        <v>0.47551999999999994</v>
      </c>
      <c r="AF130" s="67">
        <v>0.52744000000000002</v>
      </c>
      <c r="AG130" s="67">
        <v>13.274000000000001</v>
      </c>
      <c r="AH130" s="67">
        <v>2.6952600000000002</v>
      </c>
      <c r="AI130" s="40">
        <v>1.728639358929724E-2</v>
      </c>
    </row>
    <row r="131" spans="1:35" ht="12" customHeight="1" x14ac:dyDescent="0.3">
      <c r="A131" s="15">
        <v>1823</v>
      </c>
      <c r="B131" s="24"/>
      <c r="C131" s="140"/>
      <c r="D131" s="70" t="s">
        <v>292</v>
      </c>
      <c r="E131" s="142"/>
      <c r="F131" s="40">
        <v>1.2951724677968754</v>
      </c>
      <c r="G131" s="40">
        <v>0.96237422183939536</v>
      </c>
      <c r="H131" s="40">
        <v>1.69962021847226</v>
      </c>
      <c r="I131" s="40">
        <v>1.2066872871070042</v>
      </c>
      <c r="J131" s="40">
        <v>1.4110645628597156</v>
      </c>
      <c r="K131" s="40">
        <f t="shared" si="84"/>
        <v>1.3149837516150502</v>
      </c>
      <c r="L131" s="40">
        <f t="shared" si="85"/>
        <v>0.27093856573303926</v>
      </c>
      <c r="M131" s="40"/>
      <c r="N131" s="40">
        <v>0.48116267890061054</v>
      </c>
      <c r="O131" s="40">
        <v>0.2798628223617719</v>
      </c>
      <c r="P131" s="40">
        <v>0.4667976364868292</v>
      </c>
      <c r="Q131" s="40">
        <v>4.2432707630695392E-2</v>
      </c>
      <c r="R131" s="40">
        <v>0.93524185886298505</v>
      </c>
      <c r="S131" s="40">
        <f t="shared" si="86"/>
        <v>0.44109954084857844</v>
      </c>
      <c r="T131" s="40">
        <f t="shared" si="87"/>
        <v>0.32839556973984468</v>
      </c>
      <c r="U131" s="40"/>
      <c r="V131" s="40">
        <f t="shared" si="88"/>
        <v>0.3010409910844648</v>
      </c>
      <c r="W131" s="40">
        <f t="shared" si="89"/>
        <v>0.87388421076647171</v>
      </c>
      <c r="X131" s="40">
        <f t="shared" si="90"/>
        <v>4.1052844609553532</v>
      </c>
      <c r="Y131" s="40">
        <f t="shared" si="91"/>
        <v>4.1052844609553532</v>
      </c>
      <c r="Z131" s="40">
        <f t="shared" si="92"/>
        <v>3.4127697513636154E-3</v>
      </c>
      <c r="AA131" s="40">
        <v>1.6003836351461902E-2</v>
      </c>
      <c r="AB131" s="48">
        <f t="shared" si="93"/>
        <v>0.33544105796503132</v>
      </c>
      <c r="AC131" s="67">
        <f t="shared" si="94"/>
        <v>1.3149837516150502</v>
      </c>
      <c r="AD131" s="67">
        <f t="shared" si="95"/>
        <v>0.44109954084857839</v>
      </c>
      <c r="AE131" s="67">
        <v>0.51082000000000005</v>
      </c>
      <c r="AF131" s="67">
        <v>0.67171999999999998</v>
      </c>
      <c r="AG131" s="67">
        <v>5.2836600000000002</v>
      </c>
      <c r="AH131" s="67">
        <v>2.3306199999999997</v>
      </c>
      <c r="AI131" s="40">
        <v>3.4127697513636154E-3</v>
      </c>
    </row>
    <row r="132" spans="1:35" ht="12" customHeight="1" x14ac:dyDescent="0.3">
      <c r="A132" s="15">
        <v>1831</v>
      </c>
      <c r="B132" s="24"/>
      <c r="C132" s="140"/>
      <c r="D132" s="70" t="s">
        <v>293</v>
      </c>
      <c r="E132" s="142"/>
      <c r="F132" s="40">
        <v>0.56136296948356801</v>
      </c>
      <c r="G132" s="40">
        <v>1.9622946009389672</v>
      </c>
      <c r="H132" s="40">
        <v>1.458149941314554</v>
      </c>
      <c r="I132" s="40">
        <v>1.7715669014084507</v>
      </c>
      <c r="J132" s="40">
        <v>1.231294014084507</v>
      </c>
      <c r="K132" s="40">
        <f t="shared" si="84"/>
        <v>1.3969336854460095</v>
      </c>
      <c r="L132" s="40">
        <f t="shared" si="85"/>
        <v>0.54528555898599851</v>
      </c>
      <c r="M132" s="40"/>
      <c r="N132" s="40">
        <v>0.21643701555197825</v>
      </c>
      <c r="O132" s="40">
        <v>0.18122699647545226</v>
      </c>
      <c r="P132" s="40">
        <v>0.34692328967243691</v>
      </c>
      <c r="Q132" s="40">
        <v>4.9942912255072303E-2</v>
      </c>
      <c r="R132" s="40">
        <v>1.0162859635063932</v>
      </c>
      <c r="S132" s="40">
        <f t="shared" si="86"/>
        <v>0.36216323549226659</v>
      </c>
      <c r="T132" s="40">
        <f t="shared" si="87"/>
        <v>0.38064563023342579</v>
      </c>
      <c r="U132" s="40"/>
      <c r="V132" s="40">
        <f t="shared" si="88"/>
        <v>0.47022730495712117</v>
      </c>
      <c r="W132" s="40">
        <f t="shared" si="89"/>
        <v>1.0347704499537429</v>
      </c>
      <c r="X132" s="40">
        <f t="shared" si="90"/>
        <v>3.112083005049942</v>
      </c>
      <c r="Y132" s="40">
        <f t="shared" si="91"/>
        <v>3.112083005049942</v>
      </c>
      <c r="Z132" s="40">
        <f t="shared" si="92"/>
        <v>1.4400049650982885E-2</v>
      </c>
      <c r="AA132" s="40">
        <v>3.6387952190248297E-2</v>
      </c>
      <c r="AB132" s="48">
        <f t="shared" si="93"/>
        <v>0.25925585392168138</v>
      </c>
      <c r="AC132" s="67">
        <f t="shared" si="94"/>
        <v>1.3969336854460095</v>
      </c>
      <c r="AD132" s="67">
        <f t="shared" si="95"/>
        <v>0.36216323549226664</v>
      </c>
      <c r="AE132" s="67">
        <v>0.54527999999999999</v>
      </c>
      <c r="AF132" s="67">
        <v>0.76172000000000006</v>
      </c>
      <c r="AG132" s="67">
        <v>5.6404399999999999</v>
      </c>
      <c r="AH132" s="67">
        <v>2.0427600000000004</v>
      </c>
      <c r="AI132" s="40">
        <v>1.4400049650982885E-2</v>
      </c>
    </row>
    <row r="133" spans="1:35" ht="12" customHeight="1" x14ac:dyDescent="0.3">
      <c r="A133" s="15">
        <v>1836</v>
      </c>
      <c r="B133" s="24"/>
      <c r="C133" s="140"/>
      <c r="D133" s="70" t="s">
        <v>294</v>
      </c>
      <c r="E133" s="142"/>
      <c r="F133" s="40">
        <v>0.87743146583810738</v>
      </c>
      <c r="G133" s="40">
        <v>1.2727772922937504</v>
      </c>
      <c r="H133" s="40">
        <v>1.3425251642554294</v>
      </c>
      <c r="I133" s="40">
        <v>1.4025633556655988</v>
      </c>
      <c r="J133" s="40">
        <v>1.2141955529663075</v>
      </c>
      <c r="K133" s="40">
        <f t="shared" si="84"/>
        <v>1.2218985662038386</v>
      </c>
      <c r="L133" s="40">
        <f t="shared" si="85"/>
        <v>0.2052413863750481</v>
      </c>
      <c r="M133" s="40"/>
      <c r="N133" s="40">
        <v>0.50128366263797142</v>
      </c>
      <c r="O133" s="40">
        <v>0.37872515323536599</v>
      </c>
      <c r="P133" s="40">
        <v>0.5966797514876786</v>
      </c>
      <c r="Q133" s="40">
        <v>0.12404767719607573</v>
      </c>
      <c r="R133" s="40">
        <v>1.0146593677589215</v>
      </c>
      <c r="S133" s="40">
        <f t="shared" si="86"/>
        <v>0.52307912246320265</v>
      </c>
      <c r="T133" s="40">
        <f t="shared" si="87"/>
        <v>0.32695848168024111</v>
      </c>
      <c r="U133" s="40"/>
      <c r="V133" s="40">
        <f t="shared" si="88"/>
        <v>0.27297058030472843</v>
      </c>
      <c r="W133" s="40">
        <f t="shared" si="89"/>
        <v>0.69881944374063598</v>
      </c>
      <c r="X133" s="40">
        <f t="shared" si="90"/>
        <v>3.620463179163012</v>
      </c>
      <c r="Y133" s="40">
        <f t="shared" si="91"/>
        <v>3.620463179163012</v>
      </c>
      <c r="Z133" s="40">
        <f t="shared" si="92"/>
        <v>6.7780432209595867E-3</v>
      </c>
      <c r="AA133" s="40">
        <v>2.2893282593702501E-2</v>
      </c>
      <c r="AB133" s="48">
        <f t="shared" si="93"/>
        <v>0.4280871890113519</v>
      </c>
      <c r="AC133" s="67">
        <f t="shared" si="94"/>
        <v>1.2218985662038389</v>
      </c>
      <c r="AD133" s="67">
        <f t="shared" si="95"/>
        <v>0.52307912246320265</v>
      </c>
      <c r="AE133" s="67">
        <v>0.61793999999999993</v>
      </c>
      <c r="AF133" s="67">
        <v>0.75506000000000006</v>
      </c>
      <c r="AG133" s="67">
        <v>3.35758</v>
      </c>
      <c r="AH133" s="67">
        <v>1.7562799999999998</v>
      </c>
      <c r="AI133" s="40">
        <v>6.7780432209595867E-3</v>
      </c>
    </row>
    <row r="134" spans="1:35" ht="12" customHeight="1" x14ac:dyDescent="0.3">
      <c r="A134" s="15">
        <v>1843</v>
      </c>
      <c r="B134" s="24"/>
      <c r="C134" s="140"/>
      <c r="D134" s="70" t="s">
        <v>295</v>
      </c>
      <c r="E134" s="142"/>
      <c r="F134" s="40">
        <v>1.3586263777461198</v>
      </c>
      <c r="G134" s="40">
        <v>2.8156631926220292</v>
      </c>
      <c r="H134" s="40">
        <v>1.2210392142160906</v>
      </c>
      <c r="I134" s="40">
        <v>1.8570518107520433</v>
      </c>
      <c r="J134" s="40">
        <v>1.2186023843443055</v>
      </c>
      <c r="K134" s="40">
        <f t="shared" si="84"/>
        <v>1.6941965959361176</v>
      </c>
      <c r="L134" s="40">
        <f t="shared" si="85"/>
        <v>0.67950060371328802</v>
      </c>
      <c r="M134" s="40"/>
      <c r="N134" s="40">
        <v>0.22216447143237458</v>
      </c>
      <c r="O134" s="40">
        <v>0.21324831290223076</v>
      </c>
      <c r="P134" s="40">
        <v>0.32607363648272336</v>
      </c>
      <c r="Q134" s="40">
        <v>2.3769379967800416E-2</v>
      </c>
      <c r="R134" s="40">
        <v>1.2377402820210524</v>
      </c>
      <c r="S134" s="40">
        <f t="shared" si="86"/>
        <v>0.40459921656123632</v>
      </c>
      <c r="T134" s="40">
        <f t="shared" si="87"/>
        <v>0.47833546562096935</v>
      </c>
      <c r="U134" s="40"/>
      <c r="V134" s="40">
        <f t="shared" si="88"/>
        <v>0.58759079643811318</v>
      </c>
      <c r="W134" s="40">
        <f t="shared" si="89"/>
        <v>1.2895973793748814</v>
      </c>
      <c r="X134" s="40">
        <f t="shared" si="90"/>
        <v>3.1038030462154169</v>
      </c>
      <c r="Y134" s="40">
        <f t="shared" si="91"/>
        <v>3.1038030462154169</v>
      </c>
      <c r="Z134" s="40">
        <f t="shared" si="92"/>
        <v>1.4581583488618807E-2</v>
      </c>
      <c r="AA134" s="40">
        <v>3.6539618185581699E-2</v>
      </c>
      <c r="AB134" s="48">
        <f t="shared" si="93"/>
        <v>0.23881479725065649</v>
      </c>
      <c r="AC134" s="67">
        <f t="shared" si="94"/>
        <v>1.6941965959361176</v>
      </c>
      <c r="AD134" s="67">
        <f t="shared" si="95"/>
        <v>0.40459921656123632</v>
      </c>
      <c r="AE134" s="67">
        <v>0.53347999999999995</v>
      </c>
      <c r="AF134" s="67">
        <v>0.90381999999999996</v>
      </c>
      <c r="AG134" s="67">
        <v>4.7329799999999995</v>
      </c>
      <c r="AH134" s="67">
        <v>1.91496</v>
      </c>
      <c r="AI134" s="40">
        <v>1.4581583488618807E-2</v>
      </c>
    </row>
    <row r="135" spans="1:35" ht="12" customHeight="1" x14ac:dyDescent="0.3">
      <c r="A135" s="15">
        <v>1844</v>
      </c>
      <c r="B135" s="24"/>
      <c r="C135" s="140"/>
      <c r="D135" s="70" t="s">
        <v>296</v>
      </c>
      <c r="E135" s="142"/>
      <c r="F135" s="40">
        <v>0.97549283959494271</v>
      </c>
      <c r="G135" s="40">
        <v>3.001378153274612</v>
      </c>
      <c r="H135" s="40">
        <v>2.0155491641200789</v>
      </c>
      <c r="I135" s="40">
        <v>1.0541374558092156</v>
      </c>
      <c r="J135" s="40">
        <v>1.1891065971598056</v>
      </c>
      <c r="K135" s="40">
        <f t="shared" si="84"/>
        <v>1.6471328419917306</v>
      </c>
      <c r="L135" s="40">
        <f t="shared" si="85"/>
        <v>0.86345857042338614</v>
      </c>
      <c r="M135" s="40"/>
      <c r="N135" s="40">
        <v>0.21139868060812692</v>
      </c>
      <c r="O135" s="40">
        <v>0.28251948066732308</v>
      </c>
      <c r="P135" s="40">
        <v>0.31089380546084794</v>
      </c>
      <c r="Q135" s="40">
        <v>6.3237462077444531E-2</v>
      </c>
      <c r="R135" s="40">
        <v>1.4253758103900684</v>
      </c>
      <c r="S135" s="40">
        <f t="shared" si="86"/>
        <v>0.45868504784076214</v>
      </c>
      <c r="T135" s="40">
        <f t="shared" si="87"/>
        <v>0.5488389857884205</v>
      </c>
      <c r="U135" s="40"/>
      <c r="V135" s="40">
        <f t="shared" si="88"/>
        <v>0.72345868408598835</v>
      </c>
      <c r="W135" s="40">
        <f t="shared" si="89"/>
        <v>1.1884477941509686</v>
      </c>
      <c r="X135" s="40">
        <f t="shared" si="90"/>
        <v>2.3231720423455751</v>
      </c>
      <c r="Y135" s="40">
        <f t="shared" si="91"/>
        <v>2.3231720423455751</v>
      </c>
      <c r="Z135" s="40">
        <f t="shared" si="92"/>
        <v>4.8677788504797426E-2</v>
      </c>
      <c r="AA135" s="40">
        <v>7.2463624216727002E-2</v>
      </c>
      <c r="AB135" s="48">
        <f t="shared" si="93"/>
        <v>0.27847483587669547</v>
      </c>
      <c r="AC135" s="67">
        <f t="shared" si="94"/>
        <v>1.6471328419917308</v>
      </c>
      <c r="AD135" s="67">
        <f t="shared" si="95"/>
        <v>0.45868504784076219</v>
      </c>
      <c r="AE135" s="67">
        <v>0.66756000000000004</v>
      </c>
      <c r="AF135" s="67">
        <v>1.0995599999999999</v>
      </c>
      <c r="AG135" s="67">
        <v>3.5137400000000008</v>
      </c>
      <c r="AH135" s="67">
        <v>1.6117000000000001</v>
      </c>
      <c r="AI135" s="40">
        <v>4.8677788504797426E-2</v>
      </c>
    </row>
    <row r="136" spans="1:35" ht="12" customHeight="1" x14ac:dyDescent="0.3">
      <c r="A136" s="15">
        <v>1855</v>
      </c>
      <c r="B136" s="24"/>
      <c r="C136" s="140"/>
      <c r="D136" s="70" t="s">
        <v>297</v>
      </c>
      <c r="E136" s="142"/>
      <c r="F136" s="40">
        <v>1.5284073269171063</v>
      </c>
      <c r="G136" s="40">
        <v>2.2122011797578387</v>
      </c>
      <c r="H136" s="40">
        <v>1.7542688606022974</v>
      </c>
      <c r="I136" s="40">
        <v>0.9852530270102452</v>
      </c>
      <c r="J136" s="40">
        <v>1.3183793852840731</v>
      </c>
      <c r="K136" s="40">
        <f t="shared" si="84"/>
        <v>1.5597019559143122</v>
      </c>
      <c r="L136" s="40">
        <f t="shared" si="85"/>
        <v>0.46174100595868611</v>
      </c>
      <c r="M136" s="40"/>
      <c r="N136" s="40">
        <v>0.45303263154917361</v>
      </c>
      <c r="O136" s="40">
        <v>0.52784665717545232</v>
      </c>
      <c r="P136" s="40">
        <v>0.50691570104560491</v>
      </c>
      <c r="Q136" s="40">
        <v>0.12671713981312993</v>
      </c>
      <c r="R136" s="40">
        <v>1.4505529732328899</v>
      </c>
      <c r="S136" s="40">
        <f t="shared" si="86"/>
        <v>0.61301302056325002</v>
      </c>
      <c r="T136" s="40">
        <f t="shared" si="87"/>
        <v>0.49549483637143604</v>
      </c>
      <c r="U136" s="40"/>
      <c r="V136" s="40">
        <f t="shared" si="88"/>
        <v>0.47891538368196923</v>
      </c>
      <c r="W136" s="40">
        <f t="shared" si="89"/>
        <v>0.94668893535106213</v>
      </c>
      <c r="X136" s="40">
        <f t="shared" si="90"/>
        <v>2.7955258430601622</v>
      </c>
      <c r="Y136" s="40">
        <f t="shared" si="91"/>
        <v>2.7955258430601622</v>
      </c>
      <c r="Z136" s="40">
        <f t="shared" si="92"/>
        <v>2.3358412446289181E-2</v>
      </c>
      <c r="AA136" s="40">
        <v>4.7005273567432899E-2</v>
      </c>
      <c r="AB136" s="48">
        <f t="shared" si="93"/>
        <v>0.39303215479004516</v>
      </c>
      <c r="AC136" s="67">
        <f t="shared" si="94"/>
        <v>1.5597019559143122</v>
      </c>
      <c r="AD136" s="67">
        <f t="shared" si="95"/>
        <v>0.61301302056325013</v>
      </c>
      <c r="AE136" s="67">
        <v>0.64420000000000011</v>
      </c>
      <c r="AF136" s="67">
        <v>1.0047600000000001</v>
      </c>
      <c r="AG136" s="67">
        <v>2.1212599999999999</v>
      </c>
      <c r="AH136" s="67">
        <v>1.30036</v>
      </c>
      <c r="AI136" s="40">
        <v>2.3358412446289181E-2</v>
      </c>
    </row>
    <row r="137" spans="1:35" ht="12" customHeight="1" x14ac:dyDescent="0.3">
      <c r="A137" s="15">
        <v>1864</v>
      </c>
      <c r="B137" s="24"/>
      <c r="C137" s="140"/>
      <c r="D137" s="70" t="s">
        <v>299</v>
      </c>
      <c r="E137" s="142"/>
      <c r="F137" s="40">
        <v>1.4408020285990644</v>
      </c>
      <c r="G137" s="40">
        <v>3.2434057459545658</v>
      </c>
      <c r="H137" s="40">
        <v>1.7730635505711971</v>
      </c>
      <c r="I137" s="40">
        <v>1.0520743471100307</v>
      </c>
      <c r="J137" s="40">
        <v>1.282252372362952</v>
      </c>
      <c r="K137" s="40">
        <f t="shared" si="84"/>
        <v>1.7583196089195621</v>
      </c>
      <c r="L137" s="40">
        <f t="shared" si="85"/>
        <v>0.8706230550003573</v>
      </c>
      <c r="M137" s="40"/>
      <c r="N137" s="40">
        <v>0.14493098605438823</v>
      </c>
      <c r="O137" s="40">
        <v>0.16997595818696845</v>
      </c>
      <c r="P137" s="40">
        <v>0.17992253571416425</v>
      </c>
      <c r="Q137" s="40">
        <v>1.8583947414059866E-2</v>
      </c>
      <c r="R137" s="40">
        <v>1.2670579553917249</v>
      </c>
      <c r="S137" s="40">
        <f t="shared" si="86"/>
        <v>0.35609427655226111</v>
      </c>
      <c r="T137" s="40">
        <f t="shared" si="87"/>
        <v>0.51333090993886343</v>
      </c>
      <c r="U137" s="40"/>
      <c r="V137" s="40">
        <f t="shared" si="88"/>
        <v>0.71466535070507531</v>
      </c>
      <c r="W137" s="40">
        <f t="shared" si="89"/>
        <v>1.4022253323673008</v>
      </c>
      <c r="X137" s="40">
        <f t="shared" si="90"/>
        <v>2.774789739813917</v>
      </c>
      <c r="Y137" s="40">
        <f t="shared" si="91"/>
        <v>2.774789739813917</v>
      </c>
      <c r="Z137" s="40">
        <f t="shared" si="92"/>
        <v>2.4117708217383269E-2</v>
      </c>
      <c r="AA137" s="40">
        <v>4.7092949159331397E-2</v>
      </c>
      <c r="AB137" s="48">
        <f t="shared" si="93"/>
        <v>0.20251965271039155</v>
      </c>
      <c r="AC137" s="67">
        <f t="shared" si="94"/>
        <v>1.7583196089195618</v>
      </c>
      <c r="AD137" s="67">
        <f t="shared" si="95"/>
        <v>0.35609427655226117</v>
      </c>
      <c r="AE137" s="67">
        <v>0.76505999999999996</v>
      </c>
      <c r="AF137" s="67">
        <v>1.3452199999999999</v>
      </c>
      <c r="AG137" s="67">
        <v>5.8814200000000003</v>
      </c>
      <c r="AH137" s="67">
        <v>2.0943399999999999</v>
      </c>
      <c r="AI137" s="40">
        <v>2.4117708217383269E-2</v>
      </c>
    </row>
    <row r="138" spans="1:35" ht="12" customHeight="1" x14ac:dyDescent="0.3">
      <c r="A138" s="15">
        <v>1865</v>
      </c>
      <c r="B138" s="24"/>
      <c r="C138" s="140"/>
      <c r="D138" s="70" t="s">
        <v>301</v>
      </c>
      <c r="E138" s="142"/>
      <c r="F138" s="40">
        <v>0.82961266933791267</v>
      </c>
      <c r="G138" s="40">
        <v>2.9900782293455443</v>
      </c>
      <c r="H138" s="40">
        <v>0.81577943140622011</v>
      </c>
      <c r="I138" s="40">
        <v>2.6330852890669716</v>
      </c>
      <c r="J138" s="40">
        <v>1.0633466895630606</v>
      </c>
      <c r="K138" s="40">
        <f t="shared" si="84"/>
        <v>1.6663804617439417</v>
      </c>
      <c r="L138" s="40">
        <f t="shared" si="85"/>
        <v>1.057597062298949</v>
      </c>
      <c r="M138" s="40"/>
      <c r="N138" s="40">
        <v>2.069632317210358E-2</v>
      </c>
      <c r="O138" s="40">
        <v>1.2131750560168212E-2</v>
      </c>
      <c r="P138" s="40">
        <v>9.6083798990149891E-2</v>
      </c>
      <c r="Q138" s="40">
        <v>1.2131750560168212E-2</v>
      </c>
      <c r="R138" s="40">
        <v>0.69984853084960719</v>
      </c>
      <c r="S138" s="40">
        <f t="shared" si="86"/>
        <v>0.16817843082643941</v>
      </c>
      <c r="T138" s="40">
        <f t="shared" si="87"/>
        <v>0.29930036590383086</v>
      </c>
      <c r="U138" s="40"/>
      <c r="V138" s="40">
        <f t="shared" si="88"/>
        <v>0.77720404502728047</v>
      </c>
      <c r="W138" s="40">
        <f t="shared" si="89"/>
        <v>1.4982020309175024</v>
      </c>
      <c r="X138" s="40">
        <f t="shared" si="90"/>
        <v>2.7261536334696714</v>
      </c>
      <c r="Y138" s="40">
        <f t="shared" si="91"/>
        <v>2.7261536334696714</v>
      </c>
      <c r="Z138" s="40">
        <f t="shared" si="92"/>
        <v>2.6000019506042041E-2</v>
      </c>
      <c r="AA138" s="40">
        <v>4.9842380207504103E-2</v>
      </c>
      <c r="AB138" s="48">
        <f t="shared" si="93"/>
        <v>0.10092438953012753</v>
      </c>
      <c r="AC138" s="67">
        <f t="shared" si="94"/>
        <v>1.6663804617439419</v>
      </c>
      <c r="AD138" s="67">
        <f t="shared" si="95"/>
        <v>0.16817843082643938</v>
      </c>
      <c r="AE138" s="67">
        <v>1.0482</v>
      </c>
      <c r="AF138" s="67">
        <v>1.7466999999999999</v>
      </c>
      <c r="AG138" s="67">
        <v>23.912460000000003</v>
      </c>
      <c r="AH138" s="67">
        <v>4.0215599999999991</v>
      </c>
      <c r="AI138" s="40">
        <v>2.6000019506042041E-2</v>
      </c>
    </row>
    <row r="139" spans="1:35" ht="12" customHeight="1" x14ac:dyDescent="0.3">
      <c r="A139" s="15">
        <v>1866</v>
      </c>
      <c r="B139" s="24"/>
      <c r="C139" s="140"/>
      <c r="D139" s="70" t="s">
        <v>302</v>
      </c>
      <c r="E139" s="142"/>
      <c r="F139" s="40">
        <v>1.3229582335727588</v>
      </c>
      <c r="G139" s="40">
        <v>3.0510774142059058</v>
      </c>
      <c r="H139" s="40">
        <v>1.3998403830806065</v>
      </c>
      <c r="I139" s="40">
        <v>2.3419792498004788</v>
      </c>
      <c r="J139" s="40">
        <v>1.4716679968076616</v>
      </c>
      <c r="K139" s="40">
        <f t="shared" si="84"/>
        <v>1.9175046554934823</v>
      </c>
      <c r="L139" s="40">
        <f t="shared" si="85"/>
        <v>0.75587663568313268</v>
      </c>
      <c r="M139" s="40"/>
      <c r="N139" s="40">
        <v>0.12673833462752496</v>
      </c>
      <c r="O139" s="40">
        <v>0.10869948871027924</v>
      </c>
      <c r="P139" s="40">
        <v>0.31752654773550082</v>
      </c>
      <c r="Q139" s="40">
        <v>1.5883260556065388E-2</v>
      </c>
      <c r="R139" s="40">
        <v>0.84590968223394269</v>
      </c>
      <c r="S139" s="40">
        <f t="shared" si="86"/>
        <v>0.28295146277266259</v>
      </c>
      <c r="T139" s="40">
        <f t="shared" si="87"/>
        <v>0.33324507118033053</v>
      </c>
      <c r="U139" s="40"/>
      <c r="V139" s="40">
        <f t="shared" si="88"/>
        <v>0.58412403042403371</v>
      </c>
      <c r="W139" s="40">
        <f t="shared" si="89"/>
        <v>1.6345531927208197</v>
      </c>
      <c r="X139" s="40">
        <f t="shared" si="90"/>
        <v>3.9573911929080525</v>
      </c>
      <c r="Y139" s="40">
        <f t="shared" si="91"/>
        <v>3.9573911929080525</v>
      </c>
      <c r="Z139" s="40">
        <f t="shared" si="92"/>
        <v>4.1923365658402571E-3</v>
      </c>
      <c r="AA139" s="40">
        <v>1.7845368650420902E-2</v>
      </c>
      <c r="AB139" s="48">
        <f t="shared" si="93"/>
        <v>0.14756233418366502</v>
      </c>
      <c r="AC139" s="67">
        <f t="shared" si="94"/>
        <v>1.917504655493482</v>
      </c>
      <c r="AD139" s="67">
        <f t="shared" si="95"/>
        <v>0.28295146277266264</v>
      </c>
      <c r="AE139" s="67">
        <v>0.75180000000000002</v>
      </c>
      <c r="AF139" s="67">
        <v>1.4415799999999999</v>
      </c>
      <c r="AG139" s="67">
        <v>7.9328799999999999</v>
      </c>
      <c r="AH139" s="67">
        <v>2.2446199999999998</v>
      </c>
      <c r="AI139" s="40">
        <v>4.1923365658402571E-3</v>
      </c>
    </row>
    <row r="140" spans="1:35" ht="12" customHeight="1" x14ac:dyDescent="0.3">
      <c r="A140" s="15">
        <v>1867</v>
      </c>
      <c r="B140" s="24"/>
      <c r="C140" s="140"/>
      <c r="D140" s="70" t="s">
        <v>300</v>
      </c>
      <c r="E140" s="142"/>
      <c r="F140" s="40">
        <v>2.6573307631250711</v>
      </c>
      <c r="G140" s="40">
        <v>3.2086026382431871</v>
      </c>
      <c r="H140" s="40">
        <v>2.5422383490191636</v>
      </c>
      <c r="I140" s="40">
        <v>1.3831878141890617</v>
      </c>
      <c r="J140" s="40">
        <v>1.5837018558415543</v>
      </c>
      <c r="K140" s="40">
        <f t="shared" si="84"/>
        <v>2.2750122840836076</v>
      </c>
      <c r="L140" s="40">
        <f t="shared" si="85"/>
        <v>0.7685097806593344</v>
      </c>
      <c r="M140" s="40"/>
      <c r="N140" s="40">
        <v>0.26246035285334191</v>
      </c>
      <c r="O140" s="40">
        <v>0.29021961888632231</v>
      </c>
      <c r="P140" s="40">
        <v>0.3405270251987994</v>
      </c>
      <c r="Q140" s="40">
        <v>3.1341914988500447E-2</v>
      </c>
      <c r="R140" s="40">
        <v>0.79685127747741435</v>
      </c>
      <c r="S140" s="40">
        <f t="shared" si="86"/>
        <v>0.34428003788087569</v>
      </c>
      <c r="T140" s="40">
        <f t="shared" si="87"/>
        <v>0.27945575255011945</v>
      </c>
      <c r="U140" s="40"/>
      <c r="V140" s="40">
        <f t="shared" si="88"/>
        <v>0.57823126887189857</v>
      </c>
      <c r="W140" s="40">
        <f t="shared" si="89"/>
        <v>1.9307322462027319</v>
      </c>
      <c r="X140" s="40">
        <f t="shared" si="90"/>
        <v>4.7221032048612388</v>
      </c>
      <c r="Y140" s="40">
        <f t="shared" si="91"/>
        <v>4.7221032048612388</v>
      </c>
      <c r="Z140" s="40">
        <f t="shared" si="92"/>
        <v>1.4980962444488038E-3</v>
      </c>
      <c r="AA140" s="40">
        <v>1.03573377685066E-2</v>
      </c>
      <c r="AB140" s="48">
        <f t="shared" si="93"/>
        <v>0.15133106765599483</v>
      </c>
      <c r="AC140" s="67">
        <f t="shared" si="94"/>
        <v>2.2750122840836071</v>
      </c>
      <c r="AD140" s="67">
        <f t="shared" si="95"/>
        <v>0.34428003788087569</v>
      </c>
      <c r="AE140" s="67">
        <v>0.52913999999999994</v>
      </c>
      <c r="AF140" s="67">
        <v>1.2037999999999998</v>
      </c>
      <c r="AG140" s="67">
        <v>3.99146</v>
      </c>
      <c r="AH140" s="67">
        <v>1.3741800000000002</v>
      </c>
      <c r="AI140" s="40">
        <v>1.4980962444488038E-3</v>
      </c>
    </row>
    <row r="141" spans="1:35" ht="12" customHeight="1" x14ac:dyDescent="0.3">
      <c r="A141" s="15">
        <v>1868</v>
      </c>
      <c r="B141" s="24"/>
      <c r="C141" s="140"/>
      <c r="D141" s="70" t="s">
        <v>303</v>
      </c>
      <c r="E141" s="142"/>
      <c r="F141" s="40">
        <v>1.5611616003342736</v>
      </c>
      <c r="G141" s="40">
        <v>2.8500295971308192</v>
      </c>
      <c r="H141" s="40">
        <v>1.7289947421567602</v>
      </c>
      <c r="I141" s="40">
        <v>1.3428392353494203</v>
      </c>
      <c r="J141" s="40">
        <v>1.3590306069152824</v>
      </c>
      <c r="K141" s="40">
        <f t="shared" si="84"/>
        <v>1.7684111563773111</v>
      </c>
      <c r="L141" s="40">
        <f t="shared" si="85"/>
        <v>0.62512166372101019</v>
      </c>
      <c r="M141" s="40"/>
      <c r="N141" s="40">
        <v>0.13770556072836229</v>
      </c>
      <c r="O141" s="40">
        <v>0.15463580717954459</v>
      </c>
      <c r="P141" s="40">
        <v>0.20355966890925339</v>
      </c>
      <c r="Q141" s="40">
        <v>1.9858910723578427E-2</v>
      </c>
      <c r="R141" s="40">
        <v>1.2585088781698996</v>
      </c>
      <c r="S141" s="40">
        <f t="shared" si="86"/>
        <v>0.35485376514212763</v>
      </c>
      <c r="T141" s="40">
        <f t="shared" si="87"/>
        <v>0.50964315768827206</v>
      </c>
      <c r="U141" s="40"/>
      <c r="V141" s="40">
        <f t="shared" si="88"/>
        <v>0.57031273992073717</v>
      </c>
      <c r="W141" s="40">
        <f t="shared" si="89"/>
        <v>1.4135573912351833</v>
      </c>
      <c r="X141" s="40">
        <f t="shared" si="90"/>
        <v>3.5052207218014475</v>
      </c>
      <c r="Y141" s="40">
        <f t="shared" si="91"/>
        <v>3.5052207218014475</v>
      </c>
      <c r="Z141" s="40">
        <f t="shared" si="92"/>
        <v>8.0175130144219016E-3</v>
      </c>
      <c r="AA141" s="40">
        <v>2.5073082509319399E-2</v>
      </c>
      <c r="AB141" s="48">
        <f t="shared" si="93"/>
        <v>0.20066247821522765</v>
      </c>
      <c r="AC141" s="67">
        <f t="shared" si="94"/>
        <v>1.7684111563773111</v>
      </c>
      <c r="AD141" s="67">
        <f t="shared" si="95"/>
        <v>0.35485376514212769</v>
      </c>
      <c r="AE141" s="67">
        <v>0.57438</v>
      </c>
      <c r="AF141" s="67">
        <v>1.0157399999999999</v>
      </c>
      <c r="AG141" s="67">
        <v>8.5704600000000006</v>
      </c>
      <c r="AH141" s="67">
        <v>3.0412599999999999</v>
      </c>
      <c r="AI141" s="40">
        <v>8.0175130144219016E-3</v>
      </c>
    </row>
    <row r="142" spans="1:35" ht="12" customHeight="1" x14ac:dyDescent="0.3">
      <c r="A142" s="15">
        <v>1870</v>
      </c>
      <c r="B142" s="24"/>
      <c r="C142" s="140"/>
      <c r="D142" s="70" t="s">
        <v>304</v>
      </c>
      <c r="E142" s="142"/>
      <c r="F142" s="40">
        <v>1.3777480463404994</v>
      </c>
      <c r="G142" s="40">
        <v>2.5244017392890812</v>
      </c>
      <c r="H142" s="40">
        <v>1.6010885760330829</v>
      </c>
      <c r="I142" s="40">
        <v>1.2821175540487124</v>
      </c>
      <c r="J142" s="40">
        <v>1.2658497278559917</v>
      </c>
      <c r="K142" s="40">
        <f t="shared" si="84"/>
        <v>1.6102411287134735</v>
      </c>
      <c r="L142" s="40">
        <f t="shared" si="85"/>
        <v>0.52822744668731036</v>
      </c>
      <c r="M142" s="40"/>
      <c r="N142" s="40">
        <v>0.31687869164615318</v>
      </c>
      <c r="O142" s="40">
        <v>0.3475706384551302</v>
      </c>
      <c r="P142" s="40">
        <v>0.37666535129751771</v>
      </c>
      <c r="Q142" s="40">
        <v>9.8370821354078569E-2</v>
      </c>
      <c r="R142" s="40">
        <v>1.5295237737314515</v>
      </c>
      <c r="S142" s="40">
        <f t="shared" si="86"/>
        <v>0.5338018552968663</v>
      </c>
      <c r="T142" s="40">
        <f t="shared" si="87"/>
        <v>0.5673385078846801</v>
      </c>
      <c r="U142" s="40"/>
      <c r="V142" s="40">
        <f t="shared" si="88"/>
        <v>0.54813192662105104</v>
      </c>
      <c r="W142" s="40">
        <f t="shared" si="89"/>
        <v>1.0764392734166073</v>
      </c>
      <c r="X142" s="40">
        <f t="shared" si="90"/>
        <v>2.7772785083348244</v>
      </c>
      <c r="Y142" s="40">
        <f t="shared" si="91"/>
        <v>2.7772785083348244</v>
      </c>
      <c r="Z142" s="40">
        <f t="shared" si="92"/>
        <v>2.4025248586786178E-2</v>
      </c>
      <c r="AA142" s="40">
        <v>4.7092949159331397E-2</v>
      </c>
      <c r="AB142" s="48">
        <f t="shared" si="93"/>
        <v>0.33150429819374644</v>
      </c>
      <c r="AC142" s="67">
        <f t="shared" si="94"/>
        <v>1.6102411287134735</v>
      </c>
      <c r="AD142" s="67">
        <f t="shared" si="95"/>
        <v>0.53380185529686619</v>
      </c>
      <c r="AE142" s="67">
        <v>0.65773999999999999</v>
      </c>
      <c r="AF142" s="67">
        <v>1.0591200000000001</v>
      </c>
      <c r="AG142" s="67">
        <v>3.1930200000000002</v>
      </c>
      <c r="AH142" s="67">
        <v>1.70444</v>
      </c>
      <c r="AI142" s="40">
        <v>2.4025248586786178E-2</v>
      </c>
    </row>
    <row r="143" spans="1:35" ht="12" customHeight="1" x14ac:dyDescent="0.3">
      <c r="A143" s="15">
        <v>1871</v>
      </c>
      <c r="B143" s="24"/>
      <c r="C143" s="140"/>
      <c r="D143" s="70" t="s">
        <v>305</v>
      </c>
      <c r="E143" s="142"/>
      <c r="F143" s="40">
        <v>1.5831201185025585</v>
      </c>
      <c r="G143" s="40">
        <v>1.9630352814435763</v>
      </c>
      <c r="H143" s="40">
        <v>1.570327228656073</v>
      </c>
      <c r="I143" s="40">
        <v>1.1548949636412604</v>
      </c>
      <c r="J143" s="40">
        <v>1.4117627255588472</v>
      </c>
      <c r="K143" s="40">
        <f t="shared" si="84"/>
        <v>1.5366280635604632</v>
      </c>
      <c r="L143" s="40">
        <f t="shared" si="85"/>
        <v>0.29429227503108168</v>
      </c>
      <c r="M143" s="40"/>
      <c r="N143" s="40">
        <v>0.58698578479574604</v>
      </c>
      <c r="O143" s="40">
        <v>0.50502639693738249</v>
      </c>
      <c r="P143" s="40">
        <v>0.56631693509121983</v>
      </c>
      <c r="Q143" s="40">
        <v>0.24100928904885108</v>
      </c>
      <c r="R143" s="40">
        <v>1.4559366855375335</v>
      </c>
      <c r="S143" s="40">
        <f t="shared" si="86"/>
        <v>0.67105501828214664</v>
      </c>
      <c r="T143" s="40">
        <f t="shared" si="87"/>
        <v>0.46004939028884084</v>
      </c>
      <c r="U143" s="40"/>
      <c r="V143" s="40">
        <f t="shared" si="88"/>
        <v>0.38616925346802533</v>
      </c>
      <c r="W143" s="40">
        <f t="shared" si="89"/>
        <v>0.86557304527831658</v>
      </c>
      <c r="X143" s="40">
        <f t="shared" si="90"/>
        <v>3.1698669142196008</v>
      </c>
      <c r="Y143" s="40">
        <f t="shared" si="91"/>
        <v>3.1698669142196008</v>
      </c>
      <c r="Z143" s="40">
        <f t="shared" si="92"/>
        <v>1.3197296208657684E-2</v>
      </c>
      <c r="AA143" s="40">
        <v>3.4211139910276897E-2</v>
      </c>
      <c r="AB143" s="48">
        <f t="shared" si="93"/>
        <v>0.43670621030262202</v>
      </c>
      <c r="AC143" s="67">
        <f t="shared" si="94"/>
        <v>1.5366280635604632</v>
      </c>
      <c r="AD143" s="67">
        <f t="shared" si="95"/>
        <v>0.67105501828214653</v>
      </c>
      <c r="AE143" s="67">
        <v>0.59408000000000005</v>
      </c>
      <c r="AF143" s="67">
        <v>0.91288000000000002</v>
      </c>
      <c r="AG143" s="67">
        <v>2.0949399999999998</v>
      </c>
      <c r="AH143" s="67">
        <v>1.4058199999999998</v>
      </c>
      <c r="AI143" s="40">
        <v>1.3197296208657684E-2</v>
      </c>
    </row>
    <row r="144" spans="1:35" ht="12" customHeight="1" x14ac:dyDescent="0.3">
      <c r="A144" s="15">
        <v>1876</v>
      </c>
      <c r="B144" s="24"/>
      <c r="C144" s="140"/>
      <c r="D144" s="70" t="s">
        <v>306</v>
      </c>
      <c r="E144" s="142"/>
      <c r="F144" s="40">
        <v>0.74758529365944859</v>
      </c>
      <c r="G144" s="40">
        <v>2.4645583424209381</v>
      </c>
      <c r="H144" s="40">
        <v>1.5822168562081322</v>
      </c>
      <c r="I144" s="40">
        <v>1.3169886275120737</v>
      </c>
      <c r="J144" s="40">
        <v>1.1499065274964948</v>
      </c>
      <c r="K144" s="40">
        <f t="shared" si="84"/>
        <v>1.4522511294594174</v>
      </c>
      <c r="L144" s="40">
        <f t="shared" si="85"/>
        <v>0.64185651170181457</v>
      </c>
      <c r="M144" s="40"/>
      <c r="N144" s="40">
        <v>0.13815721958061095</v>
      </c>
      <c r="O144" s="40">
        <v>0.17061197961208222</v>
      </c>
      <c r="P144" s="40">
        <v>0.180190196011357</v>
      </c>
      <c r="Q144" s="40">
        <v>2.5688006704751479E-2</v>
      </c>
      <c r="R144" s="40">
        <v>1.1189516129032258</v>
      </c>
      <c r="S144" s="40">
        <f t="shared" si="86"/>
        <v>0.32671980296240549</v>
      </c>
      <c r="T144" s="40">
        <f t="shared" si="87"/>
        <v>0.4471151443186191</v>
      </c>
      <c r="U144" s="40"/>
      <c r="V144" s="40">
        <f t="shared" si="88"/>
        <v>0.55312373565644479</v>
      </c>
      <c r="W144" s="40">
        <f t="shared" si="89"/>
        <v>1.1255313264970119</v>
      </c>
      <c r="X144" s="40">
        <f t="shared" si="90"/>
        <v>2.8777316253094476</v>
      </c>
      <c r="Y144" s="40">
        <f t="shared" si="91"/>
        <v>2.8777316253094476</v>
      </c>
      <c r="Z144" s="40">
        <f t="shared" si="92"/>
        <v>2.0583091803228811E-2</v>
      </c>
      <c r="AA144" s="40">
        <v>4.4787481957956198E-2</v>
      </c>
      <c r="AB144" s="48">
        <f t="shared" si="93"/>
        <v>0.22497472808578425</v>
      </c>
      <c r="AC144" s="67">
        <f t="shared" si="94"/>
        <v>1.4522511294594174</v>
      </c>
      <c r="AD144" s="67">
        <f t="shared" si="95"/>
        <v>0.32671980296240549</v>
      </c>
      <c r="AE144" s="67">
        <v>0.51351999999999998</v>
      </c>
      <c r="AF144" s="67">
        <v>0.74575999999999998</v>
      </c>
      <c r="AG144" s="67">
        <v>9.3545600000000011</v>
      </c>
      <c r="AH144" s="67">
        <v>3.0563200000000004</v>
      </c>
      <c r="AI144" s="40">
        <v>2.0583091803228811E-2</v>
      </c>
    </row>
    <row r="145" spans="1:35" ht="12" customHeight="1" x14ac:dyDescent="0.3">
      <c r="A145" s="15">
        <v>1877</v>
      </c>
      <c r="B145" s="24"/>
      <c r="C145" s="140"/>
      <c r="D145" s="70" t="s">
        <v>307</v>
      </c>
      <c r="E145" s="142"/>
      <c r="F145" s="40">
        <v>1.1698801459093278</v>
      </c>
      <c r="G145" s="40">
        <v>1.9004689942678481</v>
      </c>
      <c r="H145" s="40">
        <v>1.5488969949626543</v>
      </c>
      <c r="I145" s="40">
        <v>1.2912975508077122</v>
      </c>
      <c r="J145" s="40">
        <v>1.3757165190203231</v>
      </c>
      <c r="K145" s="40">
        <f t="shared" si="84"/>
        <v>1.4572520409935732</v>
      </c>
      <c r="L145" s="40">
        <f t="shared" si="85"/>
        <v>0.28355405370860726</v>
      </c>
      <c r="M145" s="40"/>
      <c r="N145" s="40">
        <v>0.47031583252987408</v>
      </c>
      <c r="O145" s="40">
        <v>0.49555175738452095</v>
      </c>
      <c r="P145" s="40">
        <v>0.44672334706518246</v>
      </c>
      <c r="Q145" s="40">
        <v>0.10306191018786338</v>
      </c>
      <c r="R145" s="40">
        <v>1.2250927630233439</v>
      </c>
      <c r="S145" s="40">
        <f t="shared" si="86"/>
        <v>0.54814912203815691</v>
      </c>
      <c r="T145" s="40">
        <f t="shared" si="87"/>
        <v>0.41093400041126021</v>
      </c>
      <c r="U145" s="40"/>
      <c r="V145" s="40">
        <f t="shared" si="88"/>
        <v>0.35303658030619528</v>
      </c>
      <c r="W145" s="40">
        <f t="shared" si="89"/>
        <v>0.90910291895541628</v>
      </c>
      <c r="X145" s="40">
        <f t="shared" si="90"/>
        <v>3.641735019256747</v>
      </c>
      <c r="Y145" s="40">
        <f t="shared" si="91"/>
        <v>3.641735019256747</v>
      </c>
      <c r="Z145" s="40">
        <f t="shared" si="92"/>
        <v>6.5724464421648126E-3</v>
      </c>
      <c r="AA145" s="40">
        <v>2.2893282593702501E-2</v>
      </c>
      <c r="AB145" s="48">
        <f t="shared" si="93"/>
        <v>0.37615258487778264</v>
      </c>
      <c r="AC145" s="67">
        <f t="shared" si="94"/>
        <v>1.4572520409935732</v>
      </c>
      <c r="AD145" s="67">
        <f t="shared" si="95"/>
        <v>0.54814912203815702</v>
      </c>
      <c r="AE145" s="67">
        <v>0.57569999999999999</v>
      </c>
      <c r="AF145" s="67">
        <v>0.83894000000000002</v>
      </c>
      <c r="AG145" s="67">
        <v>2.7381600000000001</v>
      </c>
      <c r="AH145" s="67">
        <v>1.50092</v>
      </c>
      <c r="AI145" s="40">
        <v>6.5724464421648126E-3</v>
      </c>
    </row>
    <row r="146" spans="1:35" ht="12" customHeight="1" x14ac:dyDescent="0.3">
      <c r="A146" s="15">
        <v>1878</v>
      </c>
      <c r="B146" s="24"/>
      <c r="C146" s="140"/>
      <c r="D146" s="70" t="s">
        <v>308</v>
      </c>
      <c r="E146" s="142"/>
      <c r="F146" s="40">
        <v>1.0015958087438277</v>
      </c>
      <c r="G146" s="40">
        <v>1.5297181741539203</v>
      </c>
      <c r="H146" s="40">
        <v>1.3994941587378058</v>
      </c>
      <c r="I146" s="40">
        <v>1.5697639407443094</v>
      </c>
      <c r="J146" s="40">
        <v>1.1864687462363002</v>
      </c>
      <c r="K146" s="40">
        <f t="shared" si="84"/>
        <v>1.3374081657232326</v>
      </c>
      <c r="L146" s="40">
        <f t="shared" si="85"/>
        <v>0.23998940784541775</v>
      </c>
      <c r="M146" s="40"/>
      <c r="N146" s="40">
        <v>0.48867705457064536</v>
      </c>
      <c r="O146" s="40">
        <v>0.40798704276473069</v>
      </c>
      <c r="P146" s="40">
        <v>0.69918334292767192</v>
      </c>
      <c r="Q146" s="40">
        <v>0.22704432584324483</v>
      </c>
      <c r="R146" s="40">
        <v>0.87305226800402014</v>
      </c>
      <c r="S146" s="40">
        <f t="shared" si="86"/>
        <v>0.53918880682206261</v>
      </c>
      <c r="T146" s="40">
        <f t="shared" si="87"/>
        <v>0.25212228149691823</v>
      </c>
      <c r="U146" s="40"/>
      <c r="V146" s="40">
        <f t="shared" si="88"/>
        <v>0.24613061644704579</v>
      </c>
      <c r="W146" s="40">
        <f t="shared" si="89"/>
        <v>0.79821935890117002</v>
      </c>
      <c r="X146" s="40">
        <f t="shared" si="90"/>
        <v>4.5863966840129402</v>
      </c>
      <c r="Y146" s="40">
        <f t="shared" si="91"/>
        <v>4.5863966840129402</v>
      </c>
      <c r="Z146" s="40">
        <f t="shared" si="92"/>
        <v>1.786974599461302E-3</v>
      </c>
      <c r="AA146" s="40">
        <v>1.0747044549088499E-2</v>
      </c>
      <c r="AB146" s="48">
        <f t="shared" si="93"/>
        <v>0.40315949957617042</v>
      </c>
      <c r="AC146" s="67">
        <f t="shared" si="94"/>
        <v>1.3374081657232326</v>
      </c>
      <c r="AD146" s="67">
        <f t="shared" si="95"/>
        <v>0.53918880682206249</v>
      </c>
      <c r="AE146" s="67">
        <v>0.66423999999999994</v>
      </c>
      <c r="AF146" s="67">
        <v>0.88835999999999993</v>
      </c>
      <c r="AG146" s="67">
        <v>2.0498199999999995</v>
      </c>
      <c r="AH146" s="67">
        <v>1.10524</v>
      </c>
      <c r="AI146" s="40">
        <v>1.786974599461302E-3</v>
      </c>
    </row>
    <row r="147" spans="1:35" ht="12" customHeight="1" x14ac:dyDescent="0.3">
      <c r="A147" s="15">
        <v>1882</v>
      </c>
      <c r="B147" s="24"/>
      <c r="C147" s="140"/>
      <c r="D147" s="70" t="s">
        <v>309</v>
      </c>
      <c r="E147" s="142"/>
      <c r="F147" s="40">
        <v>1.3515834032187211</v>
      </c>
      <c r="G147" s="40">
        <v>1.3410007587556405</v>
      </c>
      <c r="H147" s="40">
        <v>1.6894293358891417</v>
      </c>
      <c r="I147" s="40">
        <v>1.2257897048839901</v>
      </c>
      <c r="J147" s="40">
        <v>1.3831316640709235</v>
      </c>
      <c r="K147" s="40">
        <f t="shared" si="84"/>
        <v>1.3981869733636834</v>
      </c>
      <c r="L147" s="40">
        <f t="shared" si="85"/>
        <v>0.17335783090044257</v>
      </c>
      <c r="M147" s="40"/>
      <c r="N147" s="40">
        <v>0.6659934937673474</v>
      </c>
      <c r="O147" s="40">
        <v>0.50114903650056208</v>
      </c>
      <c r="P147" s="40">
        <v>0.56695749062366319</v>
      </c>
      <c r="Q147" s="40">
        <v>0.49368776052288621</v>
      </c>
      <c r="R147" s="40">
        <v>0.91500114406231647</v>
      </c>
      <c r="S147" s="40">
        <f t="shared" si="86"/>
        <v>0.62855778509535498</v>
      </c>
      <c r="T147" s="40">
        <f t="shared" si="87"/>
        <v>0.17440523157700771</v>
      </c>
      <c r="U147" s="40"/>
      <c r="V147" s="40">
        <f t="shared" si="88"/>
        <v>0.17388231988321315</v>
      </c>
      <c r="W147" s="40">
        <f t="shared" si="89"/>
        <v>0.76962918826832838</v>
      </c>
      <c r="X147" s="40">
        <f t="shared" si="90"/>
        <v>6.2595210184583223</v>
      </c>
      <c r="Y147" s="40">
        <f t="shared" si="91"/>
        <v>6.2595210184583223</v>
      </c>
      <c r="Z147" s="40">
        <f t="shared" si="92"/>
        <v>2.4318919882580461E-4</v>
      </c>
      <c r="AA147" s="40">
        <v>3.04700566698877E-3</v>
      </c>
      <c r="AB147" s="48">
        <f t="shared" si="93"/>
        <v>0.44955202492210639</v>
      </c>
      <c r="AC147" s="67">
        <f t="shared" si="94"/>
        <v>1.3981869733636834</v>
      </c>
      <c r="AD147" s="67">
        <f t="shared" si="95"/>
        <v>0.62855778509535509</v>
      </c>
      <c r="AE147" s="67">
        <v>0.50082000000000004</v>
      </c>
      <c r="AF147" s="67">
        <v>0.70023999999999997</v>
      </c>
      <c r="AG147" s="67">
        <v>2.0103800000000001</v>
      </c>
      <c r="AH147" s="67">
        <v>1.2636400000000001</v>
      </c>
      <c r="AI147" s="40">
        <v>2.4318919882580461E-4</v>
      </c>
    </row>
    <row r="148" spans="1:35" ht="12" customHeight="1" x14ac:dyDescent="0.3">
      <c r="A148" s="15">
        <v>1884</v>
      </c>
      <c r="B148" s="24"/>
      <c r="C148" s="140"/>
      <c r="D148" s="70" t="s">
        <v>310</v>
      </c>
      <c r="E148" s="142"/>
      <c r="F148" s="40">
        <v>0.84135678145109805</v>
      </c>
      <c r="G148" s="40">
        <v>2.5324212801493347</v>
      </c>
      <c r="H148" s="40">
        <v>1.7083804096870858</v>
      </c>
      <c r="I148" s="40">
        <v>1.5478705113720097</v>
      </c>
      <c r="J148" s="40">
        <v>1.2191138183425851</v>
      </c>
      <c r="K148" s="40">
        <f t="shared" si="84"/>
        <v>1.5698285602004227</v>
      </c>
      <c r="L148" s="40">
        <f t="shared" si="85"/>
        <v>0.63244277962393347</v>
      </c>
      <c r="M148" s="40"/>
      <c r="N148" s="40">
        <v>0.30188563356059206</v>
      </c>
      <c r="O148" s="40">
        <v>0.21865978748234138</v>
      </c>
      <c r="P148" s="40">
        <v>0.49587453678111498</v>
      </c>
      <c r="Q148" s="40">
        <v>0.3190835943738099</v>
      </c>
      <c r="R148" s="40">
        <v>1.516593984808468</v>
      </c>
      <c r="S148" s="40">
        <f t="shared" si="86"/>
        <v>0.57041950740126524</v>
      </c>
      <c r="T148" s="40">
        <f t="shared" si="87"/>
        <v>0.53847427456569708</v>
      </c>
      <c r="U148" s="40"/>
      <c r="V148" s="40">
        <f t="shared" si="88"/>
        <v>0.58734079283985585</v>
      </c>
      <c r="W148" s="40">
        <f t="shared" si="89"/>
        <v>0.99940905279915748</v>
      </c>
      <c r="X148" s="40">
        <f t="shared" si="90"/>
        <v>2.4064016224604172</v>
      </c>
      <c r="Y148" s="40">
        <f t="shared" si="91"/>
        <v>2.4064016224604172</v>
      </c>
      <c r="Z148" s="40">
        <f t="shared" si="92"/>
        <v>4.2747552741385808E-2</v>
      </c>
      <c r="AA148" s="40">
        <v>6.7688351980590006E-2</v>
      </c>
      <c r="AB148" s="48">
        <f t="shared" si="93"/>
        <v>0.36336420540625064</v>
      </c>
      <c r="AC148" s="67">
        <f t="shared" si="94"/>
        <v>1.5698285602004227</v>
      </c>
      <c r="AD148" s="67">
        <f t="shared" si="95"/>
        <v>0.57041950740126512</v>
      </c>
      <c r="AE148" s="67">
        <v>0.81427999999999989</v>
      </c>
      <c r="AF148" s="67">
        <v>1.2782800000000001</v>
      </c>
      <c r="AG148" s="67">
        <v>0.97686000000000006</v>
      </c>
      <c r="AH148" s="67">
        <v>0.55721999999999994</v>
      </c>
      <c r="AI148" s="40">
        <v>4.2747552741385808E-2</v>
      </c>
    </row>
    <row r="149" spans="1:35" ht="12" customHeight="1" x14ac:dyDescent="0.3">
      <c r="A149" s="15">
        <v>1885</v>
      </c>
      <c r="B149" s="24"/>
      <c r="C149" s="140"/>
      <c r="D149" s="70" t="s">
        <v>311</v>
      </c>
      <c r="E149" s="142"/>
      <c r="F149" s="40">
        <v>1.3781076480928598</v>
      </c>
      <c r="G149" s="40">
        <v>1.8876084712185051</v>
      </c>
      <c r="H149" s="40">
        <v>1.4718602639582576</v>
      </c>
      <c r="I149" s="40">
        <v>1.3747593403833813</v>
      </c>
      <c r="J149" s="40">
        <v>1.3402996735399983</v>
      </c>
      <c r="K149" s="40">
        <f t="shared" si="84"/>
        <v>1.4905270794386003</v>
      </c>
      <c r="L149" s="40">
        <f t="shared" si="85"/>
        <v>0.22728322261614933</v>
      </c>
      <c r="M149" s="40"/>
      <c r="N149" s="40">
        <v>0.57991541455780826</v>
      </c>
      <c r="O149" s="40">
        <v>0.45744480651327712</v>
      </c>
      <c r="P149" s="40">
        <v>0.70411933084397249</v>
      </c>
      <c r="Q149" s="40">
        <v>0.18145261135267374</v>
      </c>
      <c r="R149" s="40">
        <v>1.2761110505828868</v>
      </c>
      <c r="S149" s="40">
        <f t="shared" si="86"/>
        <v>0.63980864277012373</v>
      </c>
      <c r="T149" s="40">
        <f t="shared" si="87"/>
        <v>0.40495389795803055</v>
      </c>
      <c r="U149" s="40"/>
      <c r="V149" s="40">
        <f t="shared" si="88"/>
        <v>0.32836361153010324</v>
      </c>
      <c r="W149" s="40">
        <f t="shared" si="89"/>
        <v>0.85071843666847657</v>
      </c>
      <c r="X149" s="40">
        <f t="shared" si="90"/>
        <v>3.6639186214672894</v>
      </c>
      <c r="Y149" s="40">
        <f t="shared" si="91"/>
        <v>3.6639186214672894</v>
      </c>
      <c r="Z149" s="40">
        <f t="shared" si="92"/>
        <v>6.3650986613491278E-3</v>
      </c>
      <c r="AA149" s="40">
        <v>2.2785913982181501E-2</v>
      </c>
      <c r="AB149" s="48">
        <f t="shared" si="93"/>
        <v>0.42924992883128593</v>
      </c>
      <c r="AC149" s="67">
        <f t="shared" si="94"/>
        <v>1.4905270794386003</v>
      </c>
      <c r="AD149" s="67">
        <f t="shared" si="95"/>
        <v>0.63980864277012361</v>
      </c>
      <c r="AE149" s="67">
        <v>0.71677999999999997</v>
      </c>
      <c r="AF149" s="67">
        <v>1.0683799999999999</v>
      </c>
      <c r="AG149" s="67">
        <v>2.0192600000000001</v>
      </c>
      <c r="AH149" s="67">
        <v>1.2919399999999999</v>
      </c>
      <c r="AI149" s="40">
        <v>6.3650986613491278E-3</v>
      </c>
    </row>
    <row r="150" spans="1:35" ht="12" customHeight="1" x14ac:dyDescent="0.3">
      <c r="A150" s="15">
        <v>1886</v>
      </c>
      <c r="B150" s="24"/>
      <c r="C150" s="140"/>
      <c r="D150" s="70" t="s">
        <v>312</v>
      </c>
      <c r="E150" s="142"/>
      <c r="F150" s="40">
        <v>1.7939939716444011</v>
      </c>
      <c r="G150" s="40">
        <v>1.9806125106984704</v>
      </c>
      <c r="H150" s="40">
        <v>1.9233059204405909</v>
      </c>
      <c r="I150" s="40">
        <v>0.8648085438916383</v>
      </c>
      <c r="J150" s="40">
        <v>1.4631786551557324</v>
      </c>
      <c r="K150" s="40">
        <f t="shared" si="84"/>
        <v>1.6051799203661665</v>
      </c>
      <c r="L150" s="40">
        <f t="shared" si="85"/>
        <v>0.4599235431545195</v>
      </c>
      <c r="M150" s="40"/>
      <c r="N150" s="40">
        <v>0.49582998024727487</v>
      </c>
      <c r="O150" s="40">
        <v>0.5835284219767356</v>
      </c>
      <c r="P150" s="40">
        <v>0.44183005340551612</v>
      </c>
      <c r="Q150" s="40">
        <v>0.15152900724266588</v>
      </c>
      <c r="R150" s="40">
        <v>1.3322115736337699</v>
      </c>
      <c r="S150" s="40">
        <f t="shared" si="86"/>
        <v>0.60098580730119244</v>
      </c>
      <c r="T150" s="40">
        <f t="shared" si="87"/>
        <v>0.4397145661481367</v>
      </c>
      <c r="U150" s="40"/>
      <c r="V150" s="40">
        <f t="shared" si="88"/>
        <v>0.44993253118142684</v>
      </c>
      <c r="W150" s="40">
        <f t="shared" si="89"/>
        <v>1.0041941130649741</v>
      </c>
      <c r="X150" s="40">
        <f t="shared" si="90"/>
        <v>3.1563508649234806</v>
      </c>
      <c r="Y150" s="40">
        <f t="shared" si="91"/>
        <v>3.1563508649234806</v>
      </c>
      <c r="Z150" s="40">
        <f t="shared" si="92"/>
        <v>1.3468858316861881E-2</v>
      </c>
      <c r="AA150" s="40">
        <v>3.4552540468186302E-2</v>
      </c>
      <c r="AB150" s="48">
        <f t="shared" si="93"/>
        <v>0.37440401519855687</v>
      </c>
      <c r="AC150" s="67">
        <f t="shared" si="94"/>
        <v>1.6051799203661663</v>
      </c>
      <c r="AD150" s="67">
        <f t="shared" si="95"/>
        <v>0.60098580730119244</v>
      </c>
      <c r="AE150" s="67">
        <v>0.53746000000000005</v>
      </c>
      <c r="AF150" s="67">
        <v>0.86271999999999982</v>
      </c>
      <c r="AG150" s="67">
        <v>2.1870400000000001</v>
      </c>
      <c r="AH150" s="67">
        <v>1.3143799999999999</v>
      </c>
      <c r="AI150" s="40">
        <v>1.3468858316861881E-2</v>
      </c>
    </row>
    <row r="151" spans="1:35" ht="12" customHeight="1" x14ac:dyDescent="0.3">
      <c r="A151" s="15">
        <v>1887</v>
      </c>
      <c r="B151" s="24"/>
      <c r="C151" s="140"/>
      <c r="D151" s="70" t="s">
        <v>313</v>
      </c>
      <c r="E151" s="142"/>
      <c r="F151" s="40">
        <v>0.35756009992116489</v>
      </c>
      <c r="G151" s="40">
        <v>4.9675636142587125E-2</v>
      </c>
      <c r="H151" s="40">
        <v>0.35129128159341966</v>
      </c>
      <c r="I151" s="40">
        <v>8.9473134314181788E-2</v>
      </c>
      <c r="J151" s="40">
        <v>0.1741971638346172</v>
      </c>
      <c r="K151" s="40">
        <f t="shared" si="84"/>
        <v>0.20443946316119416</v>
      </c>
      <c r="L151" s="40">
        <f t="shared" si="85"/>
        <v>0.14413108752902098</v>
      </c>
      <c r="M151" s="40"/>
      <c r="N151" s="40">
        <v>1.8065297919293819</v>
      </c>
      <c r="O151" s="40">
        <v>2.5877797919293819</v>
      </c>
      <c r="P151" s="40">
        <v>0.98902506305170224</v>
      </c>
      <c r="Q151" s="40">
        <v>0.20087878310214372</v>
      </c>
      <c r="R151" s="40">
        <v>0.85366093947036559</v>
      </c>
      <c r="S151" s="40">
        <f t="shared" si="86"/>
        <v>1.2875748738965949</v>
      </c>
      <c r="T151" s="40">
        <f t="shared" si="87"/>
        <v>0.92441450681225479</v>
      </c>
      <c r="U151" s="40"/>
      <c r="V151" s="40">
        <f t="shared" si="88"/>
        <v>0.66155723516459353</v>
      </c>
      <c r="W151" s="40">
        <f t="shared" si="89"/>
        <v>-1.0831354107354008</v>
      </c>
      <c r="X151" s="40">
        <f t="shared" si="90"/>
        <v>-2.3154229238645585</v>
      </c>
      <c r="Y151" s="40">
        <f t="shared" si="91"/>
        <v>2.3154229238645585</v>
      </c>
      <c r="Z151" s="40">
        <f t="shared" si="92"/>
        <v>4.927021681167551E-2</v>
      </c>
      <c r="AA151" s="40">
        <v>7.2984227210383695E-2</v>
      </c>
      <c r="AB151" s="49">
        <f t="shared" si="93"/>
        <v>6.2980740312421117</v>
      </c>
      <c r="AC151" s="67">
        <f t="shared" si="94"/>
        <v>0.20443946316119413</v>
      </c>
      <c r="AD151" s="67">
        <f t="shared" si="95"/>
        <v>1.2875748738965951</v>
      </c>
      <c r="AE151" s="67">
        <v>2.1056599999999999</v>
      </c>
      <c r="AF151" s="67">
        <v>0.43048000000000003</v>
      </c>
      <c r="AG151" s="67">
        <v>1.0150400000000002</v>
      </c>
      <c r="AH151" s="67">
        <v>1.30694</v>
      </c>
      <c r="AI151" s="40">
        <v>4.927021681167551E-2</v>
      </c>
    </row>
    <row r="152" spans="1:35" ht="12" customHeight="1" x14ac:dyDescent="0.3">
      <c r="A152" s="15">
        <v>1888</v>
      </c>
      <c r="B152" s="24"/>
      <c r="C152" s="140"/>
      <c r="D152" s="70" t="s">
        <v>314</v>
      </c>
      <c r="E152" s="142"/>
      <c r="F152" s="40">
        <v>0.1213165494025112</v>
      </c>
      <c r="G152" s="40">
        <v>1.0386253769204998E-2</v>
      </c>
      <c r="H152" s="40">
        <v>5.4164871807144341E-2</v>
      </c>
      <c r="I152" s="40">
        <v>1.1231832033057325E-2</v>
      </c>
      <c r="J152" s="40">
        <v>5.0894238899791E-2</v>
      </c>
      <c r="K152" s="40">
        <f t="shared" si="84"/>
        <v>4.9598749182341771E-2</v>
      </c>
      <c r="L152" s="40">
        <f t="shared" si="85"/>
        <v>4.5209542040144074E-2</v>
      </c>
      <c r="M152" s="40"/>
      <c r="N152" s="40">
        <v>0.46084507928517487</v>
      </c>
      <c r="O152" s="40">
        <v>0.92955575132141954</v>
      </c>
      <c r="P152" s="40">
        <v>1.2977441479989931</v>
      </c>
      <c r="Q152" s="40">
        <v>0.13308582934809965</v>
      </c>
      <c r="R152" s="40">
        <v>0.74337717090359934</v>
      </c>
      <c r="S152" s="40">
        <f t="shared" si="86"/>
        <v>0.71292159577145731</v>
      </c>
      <c r="T152" s="40">
        <f t="shared" si="87"/>
        <v>0.44430490746474577</v>
      </c>
      <c r="U152" s="40"/>
      <c r="V152" s="40">
        <f t="shared" si="88"/>
        <v>0.31579324999810865</v>
      </c>
      <c r="W152" s="40">
        <f t="shared" si="89"/>
        <v>-0.66332284658911556</v>
      </c>
      <c r="X152" s="40">
        <f t="shared" si="90"/>
        <v>-2.9705516691185561</v>
      </c>
      <c r="Y152" s="40">
        <f t="shared" si="91"/>
        <v>2.9705516691185561</v>
      </c>
      <c r="Z152" s="40">
        <f t="shared" si="92"/>
        <v>1.7856096791127495E-2</v>
      </c>
      <c r="AA152" s="40">
        <v>4.1948568358330197E-2</v>
      </c>
      <c r="AB152" s="49">
        <f t="shared" si="93"/>
        <v>14.373781749021868</v>
      </c>
      <c r="AC152" s="67">
        <f t="shared" si="94"/>
        <v>4.9598749182341771E-2</v>
      </c>
      <c r="AD152" s="67">
        <f t="shared" si="95"/>
        <v>0.71292159577145742</v>
      </c>
      <c r="AE152" s="67">
        <v>6.2679</v>
      </c>
      <c r="AF152" s="67">
        <v>0.31087999999999999</v>
      </c>
      <c r="AG152" s="67">
        <v>1.27136</v>
      </c>
      <c r="AH152" s="67">
        <v>0.90638000000000007</v>
      </c>
      <c r="AI152" s="40">
        <v>1.7856096791127495E-2</v>
      </c>
    </row>
    <row r="153" spans="1:35" ht="12" customHeight="1" x14ac:dyDescent="0.3">
      <c r="A153" s="15">
        <v>1889</v>
      </c>
      <c r="B153" s="24"/>
      <c r="C153" s="140"/>
      <c r="D153" s="70" t="s">
        <v>315</v>
      </c>
      <c r="E153" s="142"/>
      <c r="F153" s="40">
        <v>1.3851638995317155</v>
      </c>
      <c r="G153" s="40">
        <v>2.2965889740315029</v>
      </c>
      <c r="H153" s="40">
        <v>1.8805874840357599</v>
      </c>
      <c r="I153" s="40">
        <v>1.6213016177096635</v>
      </c>
      <c r="J153" s="40">
        <v>2.6501968922945935</v>
      </c>
      <c r="K153" s="40">
        <f t="shared" si="84"/>
        <v>1.966767773520647</v>
      </c>
      <c r="L153" s="40">
        <f t="shared" si="85"/>
        <v>0.51012115179631745</v>
      </c>
      <c r="M153" s="40"/>
      <c r="N153" s="40">
        <v>0.64516414790142262</v>
      </c>
      <c r="O153" s="40">
        <v>0.69273426288468021</v>
      </c>
      <c r="P153" s="40">
        <v>0.97673759367857849</v>
      </c>
      <c r="Q153" s="40">
        <v>0.84935244405860777</v>
      </c>
      <c r="R153" s="40">
        <v>0.48340803996952675</v>
      </c>
      <c r="S153" s="40">
        <f t="shared" si="86"/>
        <v>0.72947929769856312</v>
      </c>
      <c r="T153" s="40">
        <f t="shared" si="87"/>
        <v>0.19007665696919193</v>
      </c>
      <c r="U153" s="40"/>
      <c r="V153" s="40">
        <f t="shared" si="88"/>
        <v>0.38493682925551914</v>
      </c>
      <c r="W153" s="40">
        <f t="shared" si="89"/>
        <v>1.2372884758220839</v>
      </c>
      <c r="X153" s="40">
        <f t="shared" si="90"/>
        <v>4.5456553130020829</v>
      </c>
      <c r="Y153" s="40">
        <f t="shared" si="91"/>
        <v>4.5456553130020829</v>
      </c>
      <c r="Z153" s="40">
        <f t="shared" si="92"/>
        <v>1.8851150112056503E-3</v>
      </c>
      <c r="AA153" s="40">
        <v>1.0901219446461901E-2</v>
      </c>
      <c r="AB153" s="48">
        <f t="shared" si="93"/>
        <v>0.37090260859458052</v>
      </c>
      <c r="AC153" s="67">
        <f t="shared" si="94"/>
        <v>1.966767773520647</v>
      </c>
      <c r="AD153" s="67">
        <f t="shared" si="95"/>
        <v>0.72947929769856312</v>
      </c>
      <c r="AE153" s="67">
        <v>0.75168000000000001</v>
      </c>
      <c r="AF153" s="67">
        <v>1.47838</v>
      </c>
      <c r="AG153" s="67">
        <v>1.12886</v>
      </c>
      <c r="AH153" s="67">
        <v>0.82347999999999999</v>
      </c>
      <c r="AI153" s="40">
        <v>1.8851150112056503E-3</v>
      </c>
    </row>
    <row r="154" spans="1:35" ht="12" customHeight="1" x14ac:dyDescent="0.3">
      <c r="A154" s="15">
        <v>1890</v>
      </c>
      <c r="B154" s="24"/>
      <c r="C154" s="140"/>
      <c r="D154" s="70" t="s">
        <v>316</v>
      </c>
      <c r="E154" s="142"/>
      <c r="F154" s="40">
        <v>1.2624501397281869</v>
      </c>
      <c r="G154" s="40">
        <v>2.338715456087133</v>
      </c>
      <c r="H154" s="40">
        <v>1.7531707550099123</v>
      </c>
      <c r="I154" s="40">
        <v>1.5321135978216733</v>
      </c>
      <c r="J154" s="40">
        <v>2.4805933073781263</v>
      </c>
      <c r="K154" s="40">
        <f t="shared" si="84"/>
        <v>1.8734086512050063</v>
      </c>
      <c r="L154" s="40">
        <f t="shared" si="85"/>
        <v>0.52187005021676813</v>
      </c>
      <c r="M154" s="40"/>
      <c r="N154" s="40">
        <v>0.60019248935070479</v>
      </c>
      <c r="O154" s="40">
        <v>0.74553977222093493</v>
      </c>
      <c r="P154" s="40">
        <v>0.76835332489707153</v>
      </c>
      <c r="Q154" s="40">
        <v>0.89382786461582309</v>
      </c>
      <c r="R154" s="40">
        <v>0.52266205642789665</v>
      </c>
      <c r="S154" s="40">
        <f t="shared" si="86"/>
        <v>0.70611510150248624</v>
      </c>
      <c r="T154" s="40">
        <f t="shared" si="87"/>
        <v>0.14623491551303019</v>
      </c>
      <c r="U154" s="40"/>
      <c r="V154" s="40">
        <f t="shared" si="88"/>
        <v>0.38323165306923379</v>
      </c>
      <c r="W154" s="40">
        <f t="shared" si="89"/>
        <v>1.1672935497025201</v>
      </c>
      <c r="X154" s="40">
        <f t="shared" si="90"/>
        <v>4.3075835621586975</v>
      </c>
      <c r="Y154" s="40">
        <f t="shared" si="91"/>
        <v>4.3075835621586975</v>
      </c>
      <c r="Z154" s="40">
        <f t="shared" si="92"/>
        <v>2.5890922514559861E-3</v>
      </c>
      <c r="AA154" s="40">
        <v>1.39027282067304E-2</v>
      </c>
      <c r="AB154" s="48">
        <f t="shared" si="93"/>
        <v>0.37691461553158828</v>
      </c>
      <c r="AC154" s="67">
        <f t="shared" si="94"/>
        <v>1.8734086512050061</v>
      </c>
      <c r="AD154" s="67">
        <f t="shared" si="95"/>
        <v>0.70611510150248624</v>
      </c>
      <c r="AE154" s="67">
        <v>0.83733999999999997</v>
      </c>
      <c r="AF154" s="67">
        <v>1.5686799999999999</v>
      </c>
      <c r="AG154" s="67">
        <v>1.1221400000000001</v>
      </c>
      <c r="AH154" s="67">
        <v>0.79236000000000006</v>
      </c>
      <c r="AI154" s="40">
        <v>2.5890922514559861E-3</v>
      </c>
    </row>
    <row r="155" spans="1:35" ht="12" customHeight="1" x14ac:dyDescent="0.3">
      <c r="A155" s="15">
        <v>1891</v>
      </c>
      <c r="B155" s="24"/>
      <c r="C155" s="140"/>
      <c r="D155" s="70" t="s">
        <v>317</v>
      </c>
      <c r="E155" s="142"/>
      <c r="F155" s="40">
        <v>0.17719432354149442</v>
      </c>
      <c r="G155" s="40">
        <v>4.799717113097559E-2</v>
      </c>
      <c r="H155" s="40">
        <v>0.19695480569725901</v>
      </c>
      <c r="I155" s="40">
        <v>4.7971170496560113E-2</v>
      </c>
      <c r="J155" s="40">
        <v>0.13798536684295096</v>
      </c>
      <c r="K155" s="40">
        <f t="shared" si="84"/>
        <v>0.12162056754184802</v>
      </c>
      <c r="L155" s="40">
        <f t="shared" si="85"/>
        <v>7.0491372937999855E-2</v>
      </c>
      <c r="M155" s="40"/>
      <c r="N155" s="40">
        <v>0.99466040153780422</v>
      </c>
      <c r="O155" s="40">
        <v>1.9043143955574537</v>
      </c>
      <c r="P155" s="40">
        <v>1.2859888936351984</v>
      </c>
      <c r="Q155" s="40">
        <v>0.42556599743699269</v>
      </c>
      <c r="R155" s="40">
        <v>0.66317812900469875</v>
      </c>
      <c r="S155" s="40">
        <f t="shared" si="86"/>
        <v>1.0547415634344295</v>
      </c>
      <c r="T155" s="40">
        <f t="shared" si="87"/>
        <v>0.5762037154626759</v>
      </c>
      <c r="U155" s="40"/>
      <c r="V155" s="40">
        <f t="shared" si="88"/>
        <v>0.41047518522541443</v>
      </c>
      <c r="W155" s="40">
        <f t="shared" si="89"/>
        <v>-0.93312099589258146</v>
      </c>
      <c r="X155" s="40">
        <f t="shared" si="90"/>
        <v>-3.2148895115345288</v>
      </c>
      <c r="Y155" s="40">
        <f t="shared" si="91"/>
        <v>3.2148895115345288</v>
      </c>
      <c r="Z155" s="40">
        <f t="shared" si="92"/>
        <v>1.2333427550346998E-2</v>
      </c>
      <c r="AA155" s="40">
        <v>3.3113596840374598E-2</v>
      </c>
      <c r="AB155" s="49">
        <f t="shared" si="93"/>
        <v>8.6723946841598725</v>
      </c>
      <c r="AC155" s="67">
        <f t="shared" si="94"/>
        <v>0.12162056754184802</v>
      </c>
      <c r="AD155" s="67">
        <f t="shared" si="95"/>
        <v>1.0547415634344295</v>
      </c>
      <c r="AE155" s="67">
        <v>3.84606</v>
      </c>
      <c r="AF155" s="67">
        <v>0.46776000000000001</v>
      </c>
      <c r="AG155" s="67">
        <v>0.93640000000000012</v>
      </c>
      <c r="AH155" s="67">
        <v>0.98765999999999998</v>
      </c>
      <c r="AI155" s="40">
        <v>1.2333427550346998E-2</v>
      </c>
    </row>
    <row r="156" spans="1:35" ht="12" customHeight="1" x14ac:dyDescent="0.3">
      <c r="A156" s="15">
        <v>1892</v>
      </c>
      <c r="B156" s="24"/>
      <c r="C156" s="140"/>
      <c r="D156" s="70" t="s">
        <v>319</v>
      </c>
      <c r="E156" s="142"/>
      <c r="F156" s="40">
        <v>0.93776666468218517</v>
      </c>
      <c r="G156" s="40">
        <v>2.2382965212041825</v>
      </c>
      <c r="H156" s="40">
        <v>1.7074477585283085</v>
      </c>
      <c r="I156" s="40">
        <v>1.5965152507392191</v>
      </c>
      <c r="J156" s="40">
        <v>2.3515111825524393</v>
      </c>
      <c r="K156" s="40">
        <f t="shared" si="84"/>
        <v>1.7663074755412669</v>
      </c>
      <c r="L156" s="40">
        <f t="shared" si="85"/>
        <v>0.566570997112125</v>
      </c>
      <c r="M156" s="40"/>
      <c r="N156" s="40">
        <v>0.42935655261543287</v>
      </c>
      <c r="O156" s="40">
        <v>0.49717373993185648</v>
      </c>
      <c r="P156" s="40">
        <v>0.54390820202864121</v>
      </c>
      <c r="Q156" s="40">
        <v>0.67588736733548305</v>
      </c>
      <c r="R156" s="40">
        <v>0.54129733822435155</v>
      </c>
      <c r="S156" s="40">
        <f t="shared" si="86"/>
        <v>0.53752464002715306</v>
      </c>
      <c r="T156" s="40">
        <f t="shared" si="87"/>
        <v>9.0177266670324191E-2</v>
      </c>
      <c r="U156" s="40"/>
      <c r="V156" s="40">
        <f t="shared" si="88"/>
        <v>0.40566897477670033</v>
      </c>
      <c r="W156" s="40">
        <f t="shared" si="89"/>
        <v>1.2287828355141137</v>
      </c>
      <c r="X156" s="40">
        <f t="shared" si="90"/>
        <v>4.2836930089412792</v>
      </c>
      <c r="Y156" s="40">
        <f t="shared" si="91"/>
        <v>4.2836930089412792</v>
      </c>
      <c r="Z156" s="40">
        <f t="shared" si="92"/>
        <v>2.6740996645984384E-3</v>
      </c>
      <c r="AA156" s="40">
        <v>1.4107282560338601E-2</v>
      </c>
      <c r="AB156" s="48">
        <f t="shared" si="93"/>
        <v>0.30432110347176911</v>
      </c>
      <c r="AC156" s="67">
        <f t="shared" si="94"/>
        <v>1.7663074755412667</v>
      </c>
      <c r="AD156" s="67">
        <f t="shared" si="95"/>
        <v>0.53752464002715306</v>
      </c>
      <c r="AE156" s="67">
        <v>1.0078200000000002</v>
      </c>
      <c r="AF156" s="67">
        <v>1.7801199999999997</v>
      </c>
      <c r="AG156" s="67">
        <v>1.53206</v>
      </c>
      <c r="AH156" s="67">
        <v>0.82352000000000003</v>
      </c>
      <c r="AI156" s="40">
        <v>2.6740996645984384E-3</v>
      </c>
    </row>
    <row r="157" spans="1:35" ht="12" customHeight="1" x14ac:dyDescent="0.3">
      <c r="A157" s="15">
        <v>1897</v>
      </c>
      <c r="B157" s="24"/>
      <c r="C157" s="140"/>
      <c r="D157" s="70" t="s">
        <v>320</v>
      </c>
      <c r="E157" s="142"/>
      <c r="F157" s="40">
        <v>1.861520823004462</v>
      </c>
      <c r="G157" s="40">
        <v>1.6491075855230539</v>
      </c>
      <c r="H157" s="40">
        <v>1.7979982647496282</v>
      </c>
      <c r="I157" s="40">
        <v>1.4270884977689637</v>
      </c>
      <c r="J157" s="40">
        <v>2.4707176499752106</v>
      </c>
      <c r="K157" s="40">
        <f t="shared" si="84"/>
        <v>1.8412865642042635</v>
      </c>
      <c r="L157" s="40">
        <f t="shared" si="85"/>
        <v>0.38953805716494377</v>
      </c>
      <c r="M157" s="40"/>
      <c r="N157" s="40">
        <v>0.88773129307070386</v>
      </c>
      <c r="O157" s="40">
        <v>0.8411561488234125</v>
      </c>
      <c r="P157" s="40">
        <v>0.93150288494582822</v>
      </c>
      <c r="Q157" s="40">
        <v>1.0948324199178829</v>
      </c>
      <c r="R157" s="40">
        <v>0.87642664640873991</v>
      </c>
      <c r="S157" s="40">
        <f t="shared" si="86"/>
        <v>0.9263298786333134</v>
      </c>
      <c r="T157" s="40">
        <f t="shared" si="87"/>
        <v>9.9567331561726591E-2</v>
      </c>
      <c r="U157" s="40"/>
      <c r="V157" s="40">
        <f t="shared" si="88"/>
        <v>0.28430050254454509</v>
      </c>
      <c r="W157" s="40">
        <f t="shared" si="89"/>
        <v>0.91495668557095011</v>
      </c>
      <c r="X157" s="40">
        <f t="shared" si="90"/>
        <v>4.5513255943528756</v>
      </c>
      <c r="Y157" s="40">
        <f t="shared" si="91"/>
        <v>4.5513255943528756</v>
      </c>
      <c r="Z157" s="40">
        <f t="shared" si="92"/>
        <v>1.8711123520689927E-3</v>
      </c>
      <c r="AA157" s="40">
        <v>1.0901219446461901E-2</v>
      </c>
      <c r="AB157" s="48">
        <f t="shared" si="93"/>
        <v>0.50308838213547669</v>
      </c>
      <c r="AC157" s="67">
        <f t="shared" si="94"/>
        <v>1.8412865642042637</v>
      </c>
      <c r="AD157" s="67">
        <f t="shared" si="95"/>
        <v>0.92632987863331351</v>
      </c>
      <c r="AE157" s="67">
        <v>0.64544000000000001</v>
      </c>
      <c r="AF157" s="67">
        <v>1.1884399999999999</v>
      </c>
      <c r="AG157" s="67">
        <v>1.1057399999999999</v>
      </c>
      <c r="AH157" s="67">
        <v>1.0242800000000001</v>
      </c>
      <c r="AI157" s="40">
        <v>1.8711123520689927E-3</v>
      </c>
    </row>
    <row r="158" spans="1:35" ht="12" customHeight="1" x14ac:dyDescent="0.3">
      <c r="A158" s="15">
        <v>1901</v>
      </c>
      <c r="B158" s="24"/>
      <c r="C158" s="140"/>
      <c r="D158" s="70" t="s">
        <v>321</v>
      </c>
      <c r="E158" s="142"/>
      <c r="F158" s="40">
        <v>1.5009295009295009</v>
      </c>
      <c r="G158" s="40">
        <v>1.9355069355069352</v>
      </c>
      <c r="H158" s="40">
        <v>1.7155727155727154</v>
      </c>
      <c r="I158" s="40">
        <v>1.765908765908766</v>
      </c>
      <c r="J158" s="40">
        <v>2.5352495352495352</v>
      </c>
      <c r="K158" s="40">
        <f t="shared" si="84"/>
        <v>1.8906334906334905</v>
      </c>
      <c r="L158" s="40">
        <f t="shared" si="85"/>
        <v>0.39230574892072084</v>
      </c>
      <c r="M158" s="40"/>
      <c r="N158" s="40">
        <v>0.711721964457673</v>
      </c>
      <c r="O158" s="40">
        <v>0.63293355510811511</v>
      </c>
      <c r="P158" s="40">
        <v>0.67976888733257457</v>
      </c>
      <c r="Q158" s="40">
        <v>0.93775715661384906</v>
      </c>
      <c r="R158" s="40">
        <v>0.54311476844961915</v>
      </c>
      <c r="S158" s="40">
        <f t="shared" si="86"/>
        <v>0.70105926639236615</v>
      </c>
      <c r="T158" s="40">
        <f t="shared" si="87"/>
        <v>0.14678252754859294</v>
      </c>
      <c r="U158" s="40"/>
      <c r="V158" s="40">
        <f t="shared" si="88"/>
        <v>0.29618314522420169</v>
      </c>
      <c r="W158" s="40">
        <f t="shared" si="89"/>
        <v>1.1895742242411242</v>
      </c>
      <c r="X158" s="40">
        <f t="shared" si="90"/>
        <v>5.6799721000254477</v>
      </c>
      <c r="Y158" s="40">
        <f t="shared" si="91"/>
        <v>5.6799721000254477</v>
      </c>
      <c r="Z158" s="40">
        <f t="shared" si="92"/>
        <v>4.6500690643866465E-4</v>
      </c>
      <c r="AA158" s="40">
        <v>4.5764868301379803E-3</v>
      </c>
      <c r="AB158" s="48">
        <f t="shared" si="93"/>
        <v>0.37080654175731537</v>
      </c>
      <c r="AC158" s="67">
        <f t="shared" si="94"/>
        <v>1.8906334906334905</v>
      </c>
      <c r="AD158" s="67">
        <f t="shared" si="95"/>
        <v>0.70105926639236626</v>
      </c>
      <c r="AE158" s="67">
        <v>0.69930000000000003</v>
      </c>
      <c r="AF158" s="67">
        <v>1.32212</v>
      </c>
      <c r="AG158" s="67">
        <v>1.1423000000000001</v>
      </c>
      <c r="AH158" s="67">
        <v>0.80082000000000009</v>
      </c>
      <c r="AI158" s="40">
        <v>4.6500690643866465E-4</v>
      </c>
    </row>
    <row r="159" spans="1:35" ht="12" customHeight="1" x14ac:dyDescent="0.3">
      <c r="A159" s="15">
        <v>1902</v>
      </c>
      <c r="B159" s="24"/>
      <c r="C159" s="140"/>
      <c r="D159" s="70" t="s">
        <v>322</v>
      </c>
      <c r="E159" s="142"/>
      <c r="F159" s="40">
        <v>2.0699183085055259</v>
      </c>
      <c r="G159" s="40">
        <v>2.3429669801606368</v>
      </c>
      <c r="H159" s="40">
        <v>3.2822475458227496</v>
      </c>
      <c r="I159" s="40">
        <v>2.1958879659504356</v>
      </c>
      <c r="J159" s="40">
        <v>4.5671723759181706</v>
      </c>
      <c r="K159" s="40">
        <f t="shared" si="84"/>
        <v>2.8916386352715038</v>
      </c>
      <c r="L159" s="40">
        <f t="shared" si="85"/>
        <v>1.0512281521452231</v>
      </c>
      <c r="M159" s="40"/>
      <c r="N159" s="40">
        <v>0.82655239627486776</v>
      </c>
      <c r="O159" s="40">
        <v>0.54097954890009592</v>
      </c>
      <c r="P159" s="40">
        <v>0.75925868630302285</v>
      </c>
      <c r="Q159" s="40">
        <v>0.69513628909996605</v>
      </c>
      <c r="R159" s="40">
        <v>0.39270133968627213</v>
      </c>
      <c r="S159" s="40">
        <f t="shared" si="86"/>
        <v>0.64292565205284491</v>
      </c>
      <c r="T159" s="40">
        <f t="shared" si="87"/>
        <v>0.17534488951752664</v>
      </c>
      <c r="U159" s="40"/>
      <c r="V159" s="40">
        <f t="shared" si="88"/>
        <v>0.75360017852392192</v>
      </c>
      <c r="W159" s="40">
        <f t="shared" si="89"/>
        <v>2.2487129832186588</v>
      </c>
      <c r="X159" s="40">
        <f t="shared" si="90"/>
        <v>4.2199570665989956</v>
      </c>
      <c r="Y159" s="40">
        <f t="shared" si="91"/>
        <v>4.2199570665989956</v>
      </c>
      <c r="Z159" s="40">
        <f t="shared" si="92"/>
        <v>2.9159936231719047E-3</v>
      </c>
      <c r="AA159" s="40">
        <v>1.4961386193648301E-2</v>
      </c>
      <c r="AB159" s="48">
        <f t="shared" si="93"/>
        <v>0.22233955661353888</v>
      </c>
      <c r="AC159" s="67">
        <f t="shared" si="94"/>
        <v>2.8916386352715042</v>
      </c>
      <c r="AD159" s="67">
        <f t="shared" si="95"/>
        <v>0.64292565205284491</v>
      </c>
      <c r="AE159" s="67">
        <v>0.58268000000000009</v>
      </c>
      <c r="AF159" s="67">
        <v>1.6849000000000003</v>
      </c>
      <c r="AG159" s="67">
        <v>1.29284</v>
      </c>
      <c r="AH159" s="67">
        <v>0.83119999999999994</v>
      </c>
      <c r="AI159" s="40">
        <v>2.9159936231719047E-3</v>
      </c>
    </row>
    <row r="160" spans="1:35" ht="12" customHeight="1" x14ac:dyDescent="0.3">
      <c r="A160" s="15">
        <v>1905</v>
      </c>
      <c r="B160" s="24"/>
      <c r="C160" s="140"/>
      <c r="D160" s="70" t="s">
        <v>323</v>
      </c>
      <c r="E160" s="142"/>
      <c r="F160" s="40">
        <v>1.7876895931593773</v>
      </c>
      <c r="G160" s="40">
        <v>1.2042346713718572</v>
      </c>
      <c r="H160" s="40">
        <v>2.2612059312544539</v>
      </c>
      <c r="I160" s="40">
        <v>0.99233144447083577</v>
      </c>
      <c r="J160" s="40">
        <v>2.6529469648128674</v>
      </c>
      <c r="K160" s="40">
        <f t="shared" ref="K160:K177" si="96">AVERAGE(F160:J160)</f>
        <v>1.7796817210138784</v>
      </c>
      <c r="L160" s="40">
        <f t="shared" ref="L160:L177" si="97">STDEV(F160:J160)</f>
        <v>0.69742054063626646</v>
      </c>
      <c r="M160" s="40"/>
      <c r="N160" s="40">
        <v>1.2178191237325078</v>
      </c>
      <c r="O160" s="40">
        <v>0.75702056417222097</v>
      </c>
      <c r="P160" s="40">
        <v>0.94734182013456736</v>
      </c>
      <c r="Q160" s="40">
        <v>1.0475566225479356</v>
      </c>
      <c r="R160" s="40">
        <v>0.60255235808825847</v>
      </c>
      <c r="S160" s="40">
        <f t="shared" ref="S160:S177" si="98">AVERAGE(N160:R160)</f>
        <v>0.91445809773509801</v>
      </c>
      <c r="T160" s="40">
        <f t="shared" ref="T160:T177" si="99">STDEV(N160:R160)</f>
        <v>0.24129662036558047</v>
      </c>
      <c r="U160" s="40"/>
      <c r="V160" s="40">
        <f t="shared" ref="V160:V177" si="100">SQRT(((4)*L160^2+4*T160^2)/8)</f>
        <v>0.52183305256625578</v>
      </c>
      <c r="W160" s="40">
        <f t="shared" ref="W160:W177" si="101">K160-S160</f>
        <v>0.86522362327878044</v>
      </c>
      <c r="X160" s="40">
        <f t="shared" ref="X160:X177" si="102">W160/(V160*SQRT(1/2))</f>
        <v>2.3448322725227952</v>
      </c>
      <c r="Y160" s="40">
        <f t="shared" ref="Y160:Y177" si="103">ABS(X160)</f>
        <v>2.3448322725227952</v>
      </c>
      <c r="Z160" s="40">
        <f t="shared" ref="Z160:Z177" si="104">TDIST(Y160,8,2)</f>
        <v>4.7059357746501704E-2</v>
      </c>
      <c r="AA160" s="40">
        <v>7.11104617053432E-2</v>
      </c>
      <c r="AB160" s="48">
        <f t="shared" ref="AB160:AB177" si="105">AD160/AC160</f>
        <v>0.51383238190148661</v>
      </c>
      <c r="AC160" s="67">
        <f t="shared" ref="AC160:AC177" si="106">AF160/AE160</f>
        <v>1.7796817210138782</v>
      </c>
      <c r="AD160" s="67">
        <f t="shared" ref="AD160:AD177" si="107">AH160/AG160</f>
        <v>0.91445809773509812</v>
      </c>
      <c r="AE160" s="67">
        <v>0.58941999999999994</v>
      </c>
      <c r="AF160" s="67">
        <v>1.04898</v>
      </c>
      <c r="AG160" s="67">
        <v>1.2662800000000001</v>
      </c>
      <c r="AH160" s="67">
        <v>1.1579600000000001</v>
      </c>
      <c r="AI160" s="40">
        <v>4.7059357746501704E-2</v>
      </c>
    </row>
    <row r="161" spans="1:35" ht="12" customHeight="1" x14ac:dyDescent="0.3">
      <c r="A161" s="15">
        <v>1906</v>
      </c>
      <c r="B161" s="24"/>
      <c r="C161" s="141"/>
      <c r="D161" s="71" t="s">
        <v>324</v>
      </c>
      <c r="E161" s="142"/>
      <c r="F161" s="40">
        <v>1.5915721231766613</v>
      </c>
      <c r="G161" s="40">
        <v>1.4698541329011345</v>
      </c>
      <c r="H161" s="40">
        <v>2.8962722852512153</v>
      </c>
      <c r="I161" s="40">
        <v>1.5048622366288493</v>
      </c>
      <c r="J161" s="40">
        <v>4.3581847649918961</v>
      </c>
      <c r="K161" s="40">
        <f t="shared" si="96"/>
        <v>2.3641491085899511</v>
      </c>
      <c r="L161" s="40">
        <f t="shared" si="97"/>
        <v>1.264352196225369</v>
      </c>
      <c r="M161" s="40"/>
      <c r="N161" s="40">
        <v>0.85204724409448818</v>
      </c>
      <c r="O161" s="40">
        <v>0.74921259842519683</v>
      </c>
      <c r="P161" s="40">
        <v>1.216535433070866</v>
      </c>
      <c r="Q161" s="40">
        <v>0.79787401574803152</v>
      </c>
      <c r="R161" s="40">
        <v>0.30244094488188977</v>
      </c>
      <c r="S161" s="40">
        <f t="shared" si="98"/>
        <v>0.78362204724409446</v>
      </c>
      <c r="T161" s="40">
        <f t="shared" si="99"/>
        <v>0.32596717213424242</v>
      </c>
      <c r="U161" s="40"/>
      <c r="V161" s="40">
        <f t="shared" si="100"/>
        <v>0.92326623284107734</v>
      </c>
      <c r="W161" s="40">
        <f t="shared" si="101"/>
        <v>1.5805270613458566</v>
      </c>
      <c r="X161" s="40">
        <f t="shared" si="102"/>
        <v>2.4209731996531825</v>
      </c>
      <c r="Y161" s="40">
        <f t="shared" si="103"/>
        <v>2.4209731996531825</v>
      </c>
      <c r="Z161" s="40">
        <f t="shared" si="104"/>
        <v>4.1786593072908787E-2</v>
      </c>
      <c r="AA161" s="40">
        <v>6.7194841419057794E-2</v>
      </c>
      <c r="AB161" s="48">
        <f t="shared" si="105"/>
        <v>0.33146050069213689</v>
      </c>
      <c r="AC161" s="67">
        <f t="shared" si="106"/>
        <v>2.3641491085899515</v>
      </c>
      <c r="AD161" s="67">
        <f t="shared" si="107"/>
        <v>0.78362204724409446</v>
      </c>
      <c r="AE161" s="67">
        <v>0.61699999999999999</v>
      </c>
      <c r="AF161" s="67">
        <v>1.45868</v>
      </c>
      <c r="AG161" s="67">
        <v>1.27</v>
      </c>
      <c r="AH161" s="67">
        <v>0.99519999999999997</v>
      </c>
      <c r="AI161" s="40">
        <v>4.1786593072908787E-2</v>
      </c>
    </row>
    <row r="162" spans="1:35" ht="12" customHeight="1" x14ac:dyDescent="0.3">
      <c r="A162" s="15">
        <v>1910</v>
      </c>
      <c r="B162" s="24"/>
      <c r="C162" s="139" t="s">
        <v>328</v>
      </c>
      <c r="D162" s="69" t="s">
        <v>329</v>
      </c>
      <c r="E162" s="144" t="s">
        <v>328</v>
      </c>
      <c r="F162" s="40">
        <v>0.47449340245051835</v>
      </c>
      <c r="G162" s="40">
        <v>0.32298539114043356</v>
      </c>
      <c r="H162" s="40">
        <v>0.64196512723845434</v>
      </c>
      <c r="I162" s="40">
        <v>0.13307021677662581</v>
      </c>
      <c r="J162" s="40">
        <v>0.33883129123468431</v>
      </c>
      <c r="K162" s="40">
        <f t="shared" si="96"/>
        <v>0.38226908576814328</v>
      </c>
      <c r="L162" s="40">
        <f t="shared" si="97"/>
        <v>0.18937319853412113</v>
      </c>
      <c r="M162" s="40"/>
      <c r="N162" s="40">
        <v>1.431580364699546</v>
      </c>
      <c r="O162" s="40">
        <v>1.1693083019158268</v>
      </c>
      <c r="P162" s="40">
        <v>1.01398399630684</v>
      </c>
      <c r="Q162" s="40">
        <v>1.269619912287451</v>
      </c>
      <c r="R162" s="40">
        <v>0.61668077248595832</v>
      </c>
      <c r="S162" s="40">
        <f t="shared" si="98"/>
        <v>1.1002346695391245</v>
      </c>
      <c r="T162" s="40">
        <f t="shared" si="99"/>
        <v>0.31004678954969384</v>
      </c>
      <c r="U162" s="40"/>
      <c r="V162" s="40">
        <f t="shared" si="100"/>
        <v>0.25689610743753571</v>
      </c>
      <c r="W162" s="40">
        <f t="shared" si="101"/>
        <v>-0.7179655837709813</v>
      </c>
      <c r="X162" s="40">
        <f t="shared" si="102"/>
        <v>-3.952401910694276</v>
      </c>
      <c r="Y162" s="40">
        <f t="shared" si="103"/>
        <v>3.952401910694276</v>
      </c>
      <c r="Z162" s="40">
        <f t="shared" si="104"/>
        <v>4.2217695144878701E-3</v>
      </c>
      <c r="AA162" s="40">
        <v>1.7845368650420902E-2</v>
      </c>
      <c r="AB162" s="49">
        <f t="shared" si="105"/>
        <v>2.8781680509902565</v>
      </c>
      <c r="AC162" s="67">
        <f t="shared" si="106"/>
        <v>0.38226908576814328</v>
      </c>
      <c r="AD162" s="67">
        <f t="shared" si="107"/>
        <v>1.1002346695391241</v>
      </c>
      <c r="AE162" s="67">
        <v>1.6976</v>
      </c>
      <c r="AF162" s="67">
        <v>0.64894000000000007</v>
      </c>
      <c r="AG162" s="67">
        <v>1.03976</v>
      </c>
      <c r="AH162" s="67">
        <v>1.1439799999999998</v>
      </c>
      <c r="AI162" s="40">
        <v>4.2217695144878701E-3</v>
      </c>
    </row>
    <row r="163" spans="1:35" ht="12" customHeight="1" x14ac:dyDescent="0.3">
      <c r="A163" s="15">
        <v>1924</v>
      </c>
      <c r="B163" s="24"/>
      <c r="C163" s="140"/>
      <c r="D163" s="70" t="s">
        <v>330</v>
      </c>
      <c r="E163" s="142"/>
      <c r="F163" s="40">
        <v>0.78391545913951477</v>
      </c>
      <c r="G163" s="40">
        <v>1.4103637937292348</v>
      </c>
      <c r="H163" s="40">
        <v>1.499986040148533</v>
      </c>
      <c r="I163" s="40">
        <v>0.91276488818158985</v>
      </c>
      <c r="J163" s="40">
        <v>2.2803417371639165</v>
      </c>
      <c r="K163" s="40">
        <f t="shared" si="96"/>
        <v>1.3774743836725578</v>
      </c>
      <c r="L163" s="40">
        <f t="shared" si="97"/>
        <v>0.59150811265762548</v>
      </c>
      <c r="M163" s="40"/>
      <c r="N163" s="40">
        <v>0.39199495152931058</v>
      </c>
      <c r="O163" s="40">
        <v>0.61843765944305695</v>
      </c>
      <c r="P163" s="40">
        <v>0.62568812266709628</v>
      </c>
      <c r="Q163" s="40">
        <v>0.30566073202824989</v>
      </c>
      <c r="R163" s="40">
        <v>0.43650473965466308</v>
      </c>
      <c r="S163" s="40">
        <f t="shared" si="98"/>
        <v>0.47565724106447538</v>
      </c>
      <c r="T163" s="40">
        <f t="shared" si="99"/>
        <v>0.14170975923365026</v>
      </c>
      <c r="U163" s="40"/>
      <c r="V163" s="40">
        <f t="shared" si="100"/>
        <v>0.43009504949594879</v>
      </c>
      <c r="W163" s="40">
        <f t="shared" si="101"/>
        <v>0.90181714260808243</v>
      </c>
      <c r="X163" s="40">
        <f t="shared" si="102"/>
        <v>2.9653027519185957</v>
      </c>
      <c r="Y163" s="40">
        <f t="shared" si="103"/>
        <v>2.9653027519185957</v>
      </c>
      <c r="Z163" s="40">
        <f t="shared" si="104"/>
        <v>1.799980712620947E-2</v>
      </c>
      <c r="AA163" s="40">
        <v>4.1958380296006098E-2</v>
      </c>
      <c r="AB163" s="48">
        <f t="shared" si="105"/>
        <v>0.34531113369694783</v>
      </c>
      <c r="AC163" s="67">
        <f t="shared" si="106"/>
        <v>1.3774743836725576</v>
      </c>
      <c r="AD163" s="67">
        <f t="shared" si="107"/>
        <v>0.47565724106447532</v>
      </c>
      <c r="AE163" s="67">
        <v>1.43268</v>
      </c>
      <c r="AF163" s="67">
        <v>1.9734799999999999</v>
      </c>
      <c r="AG163" s="67">
        <v>1.4895600000000002</v>
      </c>
      <c r="AH163" s="67">
        <v>0.70851999999999993</v>
      </c>
      <c r="AI163" s="40">
        <v>1.799980712620947E-2</v>
      </c>
    </row>
    <row r="164" spans="1:35" ht="12" customHeight="1" x14ac:dyDescent="0.3">
      <c r="A164" s="15">
        <v>1925</v>
      </c>
      <c r="B164" s="24"/>
      <c r="C164" s="140"/>
      <c r="D164" s="70" t="s">
        <v>333</v>
      </c>
      <c r="E164" s="27" t="s">
        <v>332</v>
      </c>
      <c r="F164" s="40">
        <v>0.49833679313708329</v>
      </c>
      <c r="G164" s="40">
        <v>1.695220468699197</v>
      </c>
      <c r="H164" s="40">
        <v>1.5621639196658581</v>
      </c>
      <c r="I164" s="40">
        <v>1.2416527023985193</v>
      </c>
      <c r="J164" s="40">
        <v>0.68341545156691585</v>
      </c>
      <c r="K164" s="40">
        <f t="shared" si="96"/>
        <v>1.1361578670935146</v>
      </c>
      <c r="L164" s="40">
        <f t="shared" si="97"/>
        <v>0.52842992128053479</v>
      </c>
      <c r="M164" s="40"/>
      <c r="N164" s="40">
        <v>0.414535666218035</v>
      </c>
      <c r="O164" s="40">
        <v>0.18986733320515287</v>
      </c>
      <c r="P164" s="40">
        <v>0.57238992501442032</v>
      </c>
      <c r="Q164" s="40">
        <v>0.25302826379542392</v>
      </c>
      <c r="R164" s="40">
        <v>0.39857719669294367</v>
      </c>
      <c r="S164" s="40">
        <f t="shared" si="98"/>
        <v>0.36567967698519516</v>
      </c>
      <c r="T164" s="40">
        <f t="shared" si="99"/>
        <v>0.14983207454199271</v>
      </c>
      <c r="U164" s="40"/>
      <c r="V164" s="40">
        <f t="shared" si="100"/>
        <v>0.38838629756088811</v>
      </c>
      <c r="W164" s="40">
        <f t="shared" si="101"/>
        <v>0.77047819010831953</v>
      </c>
      <c r="X164" s="40">
        <f t="shared" si="102"/>
        <v>2.8055075907847629</v>
      </c>
      <c r="Y164" s="40">
        <f t="shared" si="103"/>
        <v>2.8055075907847629</v>
      </c>
      <c r="Z164" s="40">
        <f t="shared" si="104"/>
        <v>2.3001744695828604E-2</v>
      </c>
      <c r="AA164" s="40">
        <v>4.7005273567432899E-2</v>
      </c>
      <c r="AB164" s="48">
        <f t="shared" si="105"/>
        <v>0.32185639652407289</v>
      </c>
      <c r="AC164" s="67">
        <f t="shared" si="106"/>
        <v>1.1361578670935146</v>
      </c>
      <c r="AD164" s="67">
        <f t="shared" si="107"/>
        <v>0.36567967698519516</v>
      </c>
      <c r="AE164" s="67">
        <v>0.79966000000000004</v>
      </c>
      <c r="AF164" s="67">
        <v>0.90854000000000001</v>
      </c>
      <c r="AG164" s="67">
        <v>1.0402</v>
      </c>
      <c r="AH164" s="67">
        <v>0.38038</v>
      </c>
      <c r="AI164" s="40">
        <v>2.3001744695828604E-2</v>
      </c>
    </row>
    <row r="165" spans="1:35" ht="12" customHeight="1" x14ac:dyDescent="0.3">
      <c r="A165" s="15">
        <v>1927</v>
      </c>
      <c r="B165" s="24"/>
      <c r="C165" s="141"/>
      <c r="D165" s="71" t="s">
        <v>336</v>
      </c>
      <c r="E165" s="142"/>
      <c r="F165" s="40">
        <v>1.146150431253171</v>
      </c>
      <c r="G165" s="40">
        <v>0.95620877727042108</v>
      </c>
      <c r="H165" s="40">
        <v>1.4188546423135466</v>
      </c>
      <c r="I165" s="40">
        <v>1.2113140537798073</v>
      </c>
      <c r="J165" s="40">
        <v>0.63340309487569768</v>
      </c>
      <c r="K165" s="40">
        <f t="shared" si="96"/>
        <v>1.0731861998985288</v>
      </c>
      <c r="L165" s="40">
        <f t="shared" si="97"/>
        <v>0.29621894437429347</v>
      </c>
      <c r="M165" s="40"/>
      <c r="N165" s="40">
        <v>0.14144611715823968</v>
      </c>
      <c r="O165" s="40">
        <v>9.1438436329588008E-2</v>
      </c>
      <c r="P165" s="40">
        <v>0.3137618504213483</v>
      </c>
      <c r="Q165" s="40">
        <v>0.19220359316479399</v>
      </c>
      <c r="R165" s="40">
        <v>0.2745621927668539</v>
      </c>
      <c r="S165" s="40">
        <f t="shared" si="98"/>
        <v>0.20268243796816474</v>
      </c>
      <c r="T165" s="40">
        <f t="shared" si="99"/>
        <v>9.1842604623585636E-2</v>
      </c>
      <c r="U165" s="40"/>
      <c r="V165" s="40">
        <f t="shared" si="100"/>
        <v>0.21929515159969343</v>
      </c>
      <c r="W165" s="40">
        <f t="shared" si="101"/>
        <v>0.87050376193036405</v>
      </c>
      <c r="X165" s="40">
        <f t="shared" si="102"/>
        <v>5.6137959149500949</v>
      </c>
      <c r="Y165" s="40">
        <f t="shared" si="103"/>
        <v>5.6137959149500949</v>
      </c>
      <c r="Z165" s="40">
        <f t="shared" si="104"/>
        <v>5.0210855963878412E-4</v>
      </c>
      <c r="AA165" s="40">
        <v>4.7183331743399096E-3</v>
      </c>
      <c r="AB165" s="48">
        <f t="shared" si="105"/>
        <v>0.18886045868585397</v>
      </c>
      <c r="AC165" s="67">
        <f t="shared" si="106"/>
        <v>1.073186199898529</v>
      </c>
      <c r="AD165" s="67">
        <f t="shared" si="107"/>
        <v>0.20268243796816476</v>
      </c>
      <c r="AE165" s="67">
        <v>0.63071999999999995</v>
      </c>
      <c r="AF165" s="67">
        <v>0.67688000000000015</v>
      </c>
      <c r="AG165" s="67">
        <v>10.93632</v>
      </c>
      <c r="AH165" s="67">
        <v>2.2165999999999997</v>
      </c>
      <c r="AI165" s="40">
        <v>5.0210855963878412E-4</v>
      </c>
    </row>
    <row r="166" spans="1:35" ht="12" customHeight="1" x14ac:dyDescent="0.3">
      <c r="A166" s="15">
        <v>1930</v>
      </c>
      <c r="B166" s="24"/>
      <c r="C166" s="138" t="s">
        <v>342</v>
      </c>
      <c r="D166" s="69" t="s">
        <v>343</v>
      </c>
      <c r="E166" s="142"/>
      <c r="F166" s="40">
        <v>5.970884294837103</v>
      </c>
      <c r="G166" s="40">
        <v>1.3480896200887542</v>
      </c>
      <c r="H166" s="40">
        <v>3.4608723887866648</v>
      </c>
      <c r="I166" s="40">
        <v>2.1901720965472453</v>
      </c>
      <c r="J166" s="40">
        <v>3.9409026950968715</v>
      </c>
      <c r="K166" s="40">
        <f t="shared" si="96"/>
        <v>3.3821842190713278</v>
      </c>
      <c r="L166" s="40">
        <f t="shared" si="97"/>
        <v>1.7732850859090334</v>
      </c>
      <c r="M166" s="40"/>
      <c r="N166" s="40">
        <v>1.1237645036527717</v>
      </c>
      <c r="O166" s="40">
        <v>0.92135797163730115</v>
      </c>
      <c r="P166" s="40">
        <v>1.2100558659217875</v>
      </c>
      <c r="Q166" s="40">
        <v>1.0143532445208421</v>
      </c>
      <c r="R166" s="40">
        <v>1.0821658788139235</v>
      </c>
      <c r="S166" s="40">
        <f t="shared" si="98"/>
        <v>1.0703394929093251</v>
      </c>
      <c r="T166" s="40">
        <f t="shared" si="99"/>
        <v>0.10936717258094729</v>
      </c>
      <c r="U166" s="40"/>
      <c r="V166" s="40">
        <f t="shared" si="100"/>
        <v>1.2562844372087396</v>
      </c>
      <c r="W166" s="40">
        <f t="shared" si="101"/>
        <v>2.3118447261620028</v>
      </c>
      <c r="X166" s="40">
        <f t="shared" si="102"/>
        <v>2.6024696868037216</v>
      </c>
      <c r="Y166" s="40">
        <f t="shared" si="103"/>
        <v>2.6024696868037216</v>
      </c>
      <c r="Z166" s="40">
        <f t="shared" si="104"/>
        <v>3.1496692829040905E-2</v>
      </c>
      <c r="AA166" s="40">
        <v>5.6042671500896701E-2</v>
      </c>
      <c r="AB166" s="48">
        <f t="shared" si="105"/>
        <v>0.31646398409463827</v>
      </c>
      <c r="AC166" s="67">
        <f t="shared" si="106"/>
        <v>3.3821842190713278</v>
      </c>
      <c r="AD166" s="67">
        <f t="shared" si="107"/>
        <v>1.0703394929093253</v>
      </c>
      <c r="AE166" s="67">
        <v>0.18478</v>
      </c>
      <c r="AF166" s="67">
        <v>0.62495999999999996</v>
      </c>
      <c r="AG166" s="67">
        <v>1.1635000000000002</v>
      </c>
      <c r="AH166" s="67">
        <v>1.2453400000000001</v>
      </c>
      <c r="AI166" s="40">
        <v>3.1496692829040905E-2</v>
      </c>
    </row>
    <row r="167" spans="1:35" ht="12" customHeight="1" x14ac:dyDescent="0.3">
      <c r="A167" s="15">
        <v>1931</v>
      </c>
      <c r="B167" s="24"/>
      <c r="C167" s="136"/>
      <c r="D167" s="70" t="s">
        <v>344</v>
      </c>
      <c r="E167" s="142"/>
      <c r="F167" s="40">
        <v>2.2981469225678359</v>
      </c>
      <c r="G167" s="40">
        <v>1.0279379786328826</v>
      </c>
      <c r="H167" s="40">
        <v>2.3685827739434622</v>
      </c>
      <c r="I167" s="40">
        <v>1.1359553748700011</v>
      </c>
      <c r="J167" s="40">
        <v>2.080693958589392</v>
      </c>
      <c r="K167" s="40">
        <f t="shared" si="96"/>
        <v>1.7822634017207146</v>
      </c>
      <c r="L167" s="40">
        <f t="shared" si="97"/>
        <v>0.64917022422600157</v>
      </c>
      <c r="M167" s="40"/>
      <c r="N167" s="40">
        <v>0.99452587603990361</v>
      </c>
      <c r="O167" s="40">
        <v>1.0286491158569526</v>
      </c>
      <c r="P167" s="40">
        <v>0.97822955306658999</v>
      </c>
      <c r="Q167" s="40">
        <v>0.74539921489537941</v>
      </c>
      <c r="R167" s="40">
        <v>0.80788345878200751</v>
      </c>
      <c r="S167" s="40">
        <f t="shared" si="98"/>
        <v>0.91093744372816654</v>
      </c>
      <c r="T167" s="40">
        <f t="shared" si="99"/>
        <v>0.12589114421722022</v>
      </c>
      <c r="U167" s="40"/>
      <c r="V167" s="40">
        <f t="shared" si="100"/>
        <v>0.46758451653896654</v>
      </c>
      <c r="W167" s="40">
        <f t="shared" si="101"/>
        <v>0.87132595799254808</v>
      </c>
      <c r="X167" s="40">
        <f t="shared" si="102"/>
        <v>2.635333171769175</v>
      </c>
      <c r="Y167" s="40">
        <f t="shared" si="103"/>
        <v>2.635333171769175</v>
      </c>
      <c r="Z167" s="40">
        <f t="shared" si="104"/>
        <v>2.9929351803920656E-2</v>
      </c>
      <c r="AA167" s="40">
        <v>5.4216290886235703E-2</v>
      </c>
      <c r="AB167" s="48">
        <f t="shared" si="105"/>
        <v>0.51111269122660963</v>
      </c>
      <c r="AC167" s="67">
        <f t="shared" si="106"/>
        <v>1.7822634017207148</v>
      </c>
      <c r="AD167" s="67">
        <f t="shared" si="107"/>
        <v>0.91093744372816665</v>
      </c>
      <c r="AE167" s="67">
        <v>0.42308000000000001</v>
      </c>
      <c r="AF167" s="67">
        <v>0.75404000000000004</v>
      </c>
      <c r="AG167" s="67">
        <v>1.1106799999999999</v>
      </c>
      <c r="AH167" s="67">
        <v>1.01176</v>
      </c>
      <c r="AI167" s="40">
        <v>2.9929351803920656E-2</v>
      </c>
    </row>
    <row r="168" spans="1:35" ht="12" customHeight="1" x14ac:dyDescent="0.3">
      <c r="A168" s="15">
        <v>1933</v>
      </c>
      <c r="B168" s="24"/>
      <c r="C168" s="136"/>
      <c r="D168" s="70" t="s">
        <v>345</v>
      </c>
      <c r="E168" s="142"/>
      <c r="F168" s="40">
        <v>0.15789548232661244</v>
      </c>
      <c r="G168" s="40">
        <v>0.15789548232661244</v>
      </c>
      <c r="H168" s="40">
        <v>0.22393609110417065</v>
      </c>
      <c r="I168" s="40">
        <v>0.15789548232661244</v>
      </c>
      <c r="J168" s="40">
        <v>0.15789548232661244</v>
      </c>
      <c r="K168" s="40">
        <f t="shared" si="96"/>
        <v>0.17110360408212408</v>
      </c>
      <c r="L168" s="40">
        <f t="shared" si="97"/>
        <v>2.9534258100417987E-2</v>
      </c>
      <c r="M168" s="40"/>
      <c r="N168" s="40">
        <v>1.0641485545473728</v>
      </c>
      <c r="O168" s="40">
        <v>0.31363860167405222</v>
      </c>
      <c r="P168" s="40">
        <v>0.73391010761764097</v>
      </c>
      <c r="Q168" s="40">
        <v>0.5881690933389605</v>
      </c>
      <c r="R168" s="40">
        <v>0.85594710557782949</v>
      </c>
      <c r="S168" s="40">
        <f t="shared" si="98"/>
        <v>0.71116269255117126</v>
      </c>
      <c r="T168" s="40">
        <f t="shared" si="99"/>
        <v>0.28250301688288881</v>
      </c>
      <c r="U168" s="40"/>
      <c r="V168" s="40">
        <f t="shared" si="100"/>
        <v>0.20084848387463108</v>
      </c>
      <c r="W168" s="40">
        <f t="shared" si="101"/>
        <v>-0.54005908846904715</v>
      </c>
      <c r="X168" s="40">
        <f t="shared" si="102"/>
        <v>-3.8026619502515802</v>
      </c>
      <c r="Y168" s="40">
        <f t="shared" si="103"/>
        <v>3.8026619502515802</v>
      </c>
      <c r="Z168" s="40">
        <f t="shared" si="104"/>
        <v>5.2168460834684871E-3</v>
      </c>
      <c r="AA168" s="40">
        <v>1.96872395082229E-2</v>
      </c>
      <c r="AB168" s="49">
        <f t="shared" si="105"/>
        <v>4.1563279532664703</v>
      </c>
      <c r="AC168" s="67">
        <f t="shared" si="106"/>
        <v>0.17110360408212405</v>
      </c>
      <c r="AD168" s="67">
        <f t="shared" si="107"/>
        <v>0.71116269255117115</v>
      </c>
      <c r="AE168" s="67">
        <v>2.82402</v>
      </c>
      <c r="AF168" s="67">
        <v>0.48319999999999996</v>
      </c>
      <c r="AG168" s="67">
        <v>1.4217</v>
      </c>
      <c r="AH168" s="67">
        <v>1.0110600000000001</v>
      </c>
      <c r="AI168" s="40">
        <v>5.2168460834684871E-3</v>
      </c>
    </row>
    <row r="169" spans="1:35" ht="12" customHeight="1" x14ac:dyDescent="0.3">
      <c r="A169" s="15">
        <v>1956</v>
      </c>
      <c r="B169" s="24"/>
      <c r="C169" s="136"/>
      <c r="D169" s="70" t="s">
        <v>348</v>
      </c>
      <c r="E169" s="143"/>
      <c r="F169" s="40">
        <v>0.60144382956434606</v>
      </c>
      <c r="G169" s="40">
        <v>0.19869736512491173</v>
      </c>
      <c r="H169" s="40">
        <v>1.0185374962993328</v>
      </c>
      <c r="I169" s="40">
        <v>0.36710619207032408</v>
      </c>
      <c r="J169" s="40">
        <v>0.33317391997449392</v>
      </c>
      <c r="K169" s="40">
        <f t="shared" si="96"/>
        <v>0.50379176060668174</v>
      </c>
      <c r="L169" s="40">
        <f t="shared" si="97"/>
        <v>0.32224799507831126</v>
      </c>
      <c r="M169" s="40"/>
      <c r="N169" s="40">
        <v>1.3033561093247588</v>
      </c>
      <c r="O169" s="40">
        <v>1.4833199356913183</v>
      </c>
      <c r="P169" s="40">
        <v>1.360831993569132</v>
      </c>
      <c r="Q169" s="40">
        <v>0.93197347266881025</v>
      </c>
      <c r="R169" s="40">
        <v>1.5311495176848875</v>
      </c>
      <c r="S169" s="40">
        <f t="shared" si="98"/>
        <v>1.3221262057877812</v>
      </c>
      <c r="T169" s="40">
        <f t="shared" si="99"/>
        <v>0.23650780809830618</v>
      </c>
      <c r="U169" s="40"/>
      <c r="V169" s="40">
        <f t="shared" si="100"/>
        <v>0.28264793792229986</v>
      </c>
      <c r="W169" s="40">
        <f t="shared" si="101"/>
        <v>-0.81833444518109943</v>
      </c>
      <c r="X169" s="40">
        <f t="shared" si="102"/>
        <v>-4.0944918241374735</v>
      </c>
      <c r="Y169" s="40">
        <f t="shared" si="103"/>
        <v>4.0944918241374735</v>
      </c>
      <c r="Z169" s="40">
        <f t="shared" si="104"/>
        <v>3.4640195684484481E-3</v>
      </c>
      <c r="AA169" s="40">
        <v>1.6003836351461902E-2</v>
      </c>
      <c r="AB169" s="49">
        <f t="shared" si="105"/>
        <v>2.624350593180873</v>
      </c>
      <c r="AC169" s="67">
        <f t="shared" si="106"/>
        <v>0.50379176060668174</v>
      </c>
      <c r="AD169" s="67">
        <f t="shared" si="107"/>
        <v>1.3221262057877816</v>
      </c>
      <c r="AE169" s="67">
        <v>0.87822</v>
      </c>
      <c r="AF169" s="67">
        <v>0.44244000000000006</v>
      </c>
      <c r="AG169" s="67">
        <v>0.99519999999999997</v>
      </c>
      <c r="AH169" s="67">
        <v>1.3157800000000002</v>
      </c>
      <c r="AI169" s="40">
        <v>3.4640195684484481E-3</v>
      </c>
    </row>
    <row r="170" spans="1:35" ht="12" customHeight="1" x14ac:dyDescent="0.3">
      <c r="A170" s="15">
        <v>1977</v>
      </c>
      <c r="B170" s="24"/>
      <c r="C170" s="136"/>
      <c r="D170" s="70" t="s">
        <v>349</v>
      </c>
      <c r="E170" s="142"/>
      <c r="F170" s="40">
        <v>2.3806079099314759E-2</v>
      </c>
      <c r="G170" s="40">
        <v>7.2437558364351395E-2</v>
      </c>
      <c r="H170" s="40">
        <v>2.4332180294879723E-2</v>
      </c>
      <c r="I170" s="40">
        <v>1.8040886831248659E-2</v>
      </c>
      <c r="J170" s="40">
        <v>0.10477086100844832</v>
      </c>
      <c r="K170" s="40">
        <f t="shared" si="96"/>
        <v>4.8677513119648567E-2</v>
      </c>
      <c r="L170" s="40">
        <f t="shared" si="97"/>
        <v>3.827822409123724E-2</v>
      </c>
      <c r="M170" s="40"/>
      <c r="N170" s="40">
        <v>0.78619945407224023</v>
      </c>
      <c r="O170" s="40">
        <v>0.24542944201104552</v>
      </c>
      <c r="P170" s="40">
        <v>0.59147463975115844</v>
      </c>
      <c r="Q170" s="40">
        <v>0.13061004253158129</v>
      </c>
      <c r="R170" s="40">
        <v>1.0248047990858884</v>
      </c>
      <c r="S170" s="40">
        <f t="shared" si="98"/>
        <v>0.5557036754903828</v>
      </c>
      <c r="T170" s="40">
        <f t="shared" si="99"/>
        <v>0.37129450128236152</v>
      </c>
      <c r="U170" s="40"/>
      <c r="V170" s="40">
        <f t="shared" si="100"/>
        <v>0.26393638354923382</v>
      </c>
      <c r="W170" s="40">
        <f t="shared" si="101"/>
        <v>-0.50702616237073428</v>
      </c>
      <c r="X170" s="40">
        <f t="shared" si="102"/>
        <v>-2.7167276661912756</v>
      </c>
      <c r="Y170" s="40">
        <f t="shared" si="103"/>
        <v>2.7167276661912756</v>
      </c>
      <c r="Z170" s="40">
        <f t="shared" si="104"/>
        <v>2.6381966502557419E-2</v>
      </c>
      <c r="AA170" s="40">
        <v>4.9894264523235997E-2</v>
      </c>
      <c r="AB170" s="49">
        <f t="shared" si="105"/>
        <v>11.416024358608292</v>
      </c>
      <c r="AC170" s="67">
        <f t="shared" si="106"/>
        <v>4.8677513119648574E-2</v>
      </c>
      <c r="AD170" s="67">
        <f t="shared" si="107"/>
        <v>0.5557036754903828</v>
      </c>
      <c r="AE170" s="67">
        <v>9.1237199999999987</v>
      </c>
      <c r="AF170" s="67">
        <v>0.44412000000000001</v>
      </c>
      <c r="AG170" s="67">
        <v>1.26024</v>
      </c>
      <c r="AH170" s="67">
        <v>0.70032000000000005</v>
      </c>
      <c r="AI170" s="40">
        <v>2.6381966502557419E-2</v>
      </c>
    </row>
    <row r="171" spans="1:35" ht="12" customHeight="1" x14ac:dyDescent="0.3">
      <c r="A171" s="15">
        <v>2040</v>
      </c>
      <c r="B171" s="24"/>
      <c r="C171" s="136"/>
      <c r="D171" s="70" t="s">
        <v>350</v>
      </c>
      <c r="E171" s="142"/>
      <c r="F171" s="40">
        <v>0.2296292161487043</v>
      </c>
      <c r="G171" s="40">
        <v>0.2296292161487043</v>
      </c>
      <c r="H171" s="40">
        <v>0.2296292161487043</v>
      </c>
      <c r="I171" s="40">
        <v>0.2296292161487043</v>
      </c>
      <c r="J171" s="40">
        <v>0.2296292161487043</v>
      </c>
      <c r="K171" s="40">
        <f t="shared" si="96"/>
        <v>0.2296292161487043</v>
      </c>
      <c r="L171" s="40">
        <f t="shared" si="97"/>
        <v>0</v>
      </c>
      <c r="M171" s="40"/>
      <c r="N171" s="40">
        <v>1.5192950470981463</v>
      </c>
      <c r="O171" s="40">
        <v>1</v>
      </c>
      <c r="P171" s="40">
        <v>1</v>
      </c>
      <c r="Q171" s="40">
        <v>1</v>
      </c>
      <c r="R171" s="40">
        <v>1</v>
      </c>
      <c r="S171" s="40">
        <f t="shared" si="98"/>
        <v>1.1038590094196292</v>
      </c>
      <c r="T171" s="40">
        <f t="shared" si="99"/>
        <v>0.23223580513808212</v>
      </c>
      <c r="U171" s="40"/>
      <c r="V171" s="40">
        <f t="shared" si="100"/>
        <v>0.16421551264745551</v>
      </c>
      <c r="W171" s="40">
        <f t="shared" si="101"/>
        <v>-0.87422979327092487</v>
      </c>
      <c r="X171" s="40">
        <f t="shared" si="102"/>
        <v>-7.5288114401750219</v>
      </c>
      <c r="Y171" s="40">
        <f t="shared" si="103"/>
        <v>7.5288114401750219</v>
      </c>
      <c r="Z171" s="40">
        <f t="shared" si="104"/>
        <v>6.7415817476207621E-5</v>
      </c>
      <c r="AA171" s="40">
        <v>1.4311470717117099E-3</v>
      </c>
      <c r="AB171" s="49">
        <f t="shared" si="105"/>
        <v>4.8071366001823881</v>
      </c>
      <c r="AC171" s="67">
        <f t="shared" si="106"/>
        <v>0.2296292161487043</v>
      </c>
      <c r="AD171" s="67">
        <f t="shared" si="107"/>
        <v>1.103859009419629</v>
      </c>
      <c r="AE171" s="67">
        <v>2.8663599999999998</v>
      </c>
      <c r="AF171" s="67">
        <v>0.65820000000000001</v>
      </c>
      <c r="AG171" s="67">
        <v>0.65820000000000001</v>
      </c>
      <c r="AH171" s="67">
        <v>0.72655999999999987</v>
      </c>
      <c r="AI171" s="40">
        <v>6.7415817476207621E-5</v>
      </c>
    </row>
    <row r="172" spans="1:35" ht="12" customHeight="1" x14ac:dyDescent="0.3">
      <c r="A172" s="15">
        <v>2130</v>
      </c>
      <c r="B172" s="24"/>
      <c r="C172" s="136"/>
      <c r="D172" s="70" t="s">
        <v>354</v>
      </c>
      <c r="E172" s="142"/>
      <c r="F172" s="40">
        <v>0.39805724377954388</v>
      </c>
      <c r="G172" s="40">
        <v>9.1267986078645266E-2</v>
      </c>
      <c r="H172" s="40">
        <v>0.40938133083995637</v>
      </c>
      <c r="I172" s="40">
        <v>0.1518362682458054</v>
      </c>
      <c r="J172" s="40">
        <v>0.25042854916627705</v>
      </c>
      <c r="K172" s="40">
        <f t="shared" si="96"/>
        <v>0.26019427562204556</v>
      </c>
      <c r="L172" s="40">
        <f t="shared" si="97"/>
        <v>0.14285997857031749</v>
      </c>
      <c r="M172" s="40"/>
      <c r="N172" s="40">
        <v>0.83205914475342357</v>
      </c>
      <c r="O172" s="40">
        <v>1.1213139544652608</v>
      </c>
      <c r="P172" s="40">
        <v>0.58052591783583973</v>
      </c>
      <c r="Q172" s="40">
        <v>0.92858943123582294</v>
      </c>
      <c r="R172" s="40">
        <v>0.75770814080483917</v>
      </c>
      <c r="S172" s="40">
        <f t="shared" si="98"/>
        <v>0.84403931781903707</v>
      </c>
      <c r="T172" s="40">
        <f t="shared" si="99"/>
        <v>0.20066505329038434</v>
      </c>
      <c r="U172" s="40"/>
      <c r="V172" s="40">
        <f t="shared" si="100"/>
        <v>0.17417726184715437</v>
      </c>
      <c r="W172" s="40">
        <f t="shared" si="101"/>
        <v>-0.58384504219699151</v>
      </c>
      <c r="X172" s="40">
        <f t="shared" si="102"/>
        <v>-4.7404670864778948</v>
      </c>
      <c r="Y172" s="40">
        <f t="shared" si="103"/>
        <v>4.7404670864778948</v>
      </c>
      <c r="Z172" s="40">
        <f t="shared" si="104"/>
        <v>1.4630763406937295E-3</v>
      </c>
      <c r="AA172" s="40">
        <v>1.03573377685066E-2</v>
      </c>
      <c r="AB172" s="49">
        <f t="shared" si="105"/>
        <v>3.2438811953152893</v>
      </c>
      <c r="AC172" s="67">
        <f t="shared" si="106"/>
        <v>0.26019427562204561</v>
      </c>
      <c r="AD172" s="67">
        <f t="shared" si="107"/>
        <v>0.84403931781903718</v>
      </c>
      <c r="AE172" s="67">
        <v>1.9251</v>
      </c>
      <c r="AF172" s="67">
        <v>0.50090000000000001</v>
      </c>
      <c r="AG172" s="67">
        <v>1.1902999999999999</v>
      </c>
      <c r="AH172" s="67">
        <v>1.0046599999999999</v>
      </c>
      <c r="AI172" s="40">
        <v>1.4630763406937295E-3</v>
      </c>
    </row>
    <row r="173" spans="1:35" ht="12" customHeight="1" x14ac:dyDescent="0.3">
      <c r="A173" s="15">
        <v>2740</v>
      </c>
      <c r="B173" s="24"/>
      <c r="C173" s="136"/>
      <c r="D173" s="70" t="s">
        <v>355</v>
      </c>
      <c r="E173" s="142"/>
      <c r="F173" s="40">
        <v>0.15123399517535718</v>
      </c>
      <c r="G173" s="40">
        <v>9.3532681211285759E-2</v>
      </c>
      <c r="H173" s="40">
        <v>0.13201495109084641</v>
      </c>
      <c r="I173" s="40">
        <v>4.4093347118027017E-2</v>
      </c>
      <c r="J173" s="40">
        <v>9.5535585422391878E-2</v>
      </c>
      <c r="K173" s="40">
        <f t="shared" si="96"/>
        <v>0.10328211200358166</v>
      </c>
      <c r="L173" s="40">
        <f t="shared" si="97"/>
        <v>4.1180484168045414E-2</v>
      </c>
      <c r="M173" s="40"/>
      <c r="N173" s="40">
        <v>2.5728554641598116</v>
      </c>
      <c r="O173" s="40">
        <v>0.7698002350176264</v>
      </c>
      <c r="P173" s="40">
        <v>1.6613396004700351</v>
      </c>
      <c r="Q173" s="40">
        <v>0.35182138660399531</v>
      </c>
      <c r="R173" s="40">
        <v>1.0038777908343126</v>
      </c>
      <c r="S173" s="40">
        <f t="shared" si="98"/>
        <v>1.2719388954171562</v>
      </c>
      <c r="T173" s="40">
        <f t="shared" si="99"/>
        <v>0.86813493306158773</v>
      </c>
      <c r="U173" s="40"/>
      <c r="V173" s="40">
        <f t="shared" si="100"/>
        <v>0.61455434840140954</v>
      </c>
      <c r="W173" s="40">
        <f t="shared" si="101"/>
        <v>-1.1686567834135746</v>
      </c>
      <c r="X173" s="40">
        <f t="shared" si="102"/>
        <v>-2.6893150738610951</v>
      </c>
      <c r="Y173" s="40">
        <f t="shared" si="103"/>
        <v>2.6893150738610951</v>
      </c>
      <c r="Z173" s="40">
        <f t="shared" si="104"/>
        <v>2.752582677394402E-2</v>
      </c>
      <c r="AA173" s="40">
        <v>5.0943165296362003E-2</v>
      </c>
      <c r="AB173" s="49">
        <f t="shared" si="105"/>
        <v>12.315190605058964</v>
      </c>
      <c r="AC173" s="67">
        <f t="shared" si="106"/>
        <v>0.10328211200358166</v>
      </c>
      <c r="AD173" s="67">
        <f t="shared" si="107"/>
        <v>1.2719388954171564</v>
      </c>
      <c r="AE173" s="67">
        <v>6.790140000000001</v>
      </c>
      <c r="AF173" s="67">
        <v>0.70130000000000003</v>
      </c>
      <c r="AG173" s="67">
        <v>0.85099999999999998</v>
      </c>
      <c r="AH173" s="67">
        <v>1.0824200000000002</v>
      </c>
      <c r="AI173" s="40">
        <v>2.752582677394402E-2</v>
      </c>
    </row>
    <row r="174" spans="1:35" ht="12" customHeight="1" x14ac:dyDescent="0.3">
      <c r="A174" s="15">
        <v>2741</v>
      </c>
      <c r="B174" s="24"/>
      <c r="C174" s="136"/>
      <c r="D174" s="70" t="s">
        <v>357</v>
      </c>
      <c r="E174" s="142"/>
      <c r="F174" s="40">
        <v>0.16239246433627355</v>
      </c>
      <c r="G174" s="40">
        <v>0.16239246433627355</v>
      </c>
      <c r="H174" s="40">
        <v>0.16239246433627355</v>
      </c>
      <c r="I174" s="40">
        <v>0.16239246433627355</v>
      </c>
      <c r="J174" s="40">
        <v>0.16239246433627355</v>
      </c>
      <c r="K174" s="40">
        <f t="shared" si="96"/>
        <v>0.16239246433627355</v>
      </c>
      <c r="L174" s="40">
        <f t="shared" si="97"/>
        <v>0</v>
      </c>
      <c r="M174" s="40"/>
      <c r="N174" s="40">
        <v>1</v>
      </c>
      <c r="O174" s="40">
        <v>1</v>
      </c>
      <c r="P174" s="40">
        <v>1</v>
      </c>
      <c r="Q174" s="40">
        <v>1.8369656328583404</v>
      </c>
      <c r="R174" s="40">
        <v>1</v>
      </c>
      <c r="S174" s="40">
        <f t="shared" si="98"/>
        <v>1.1673931265716679</v>
      </c>
      <c r="T174" s="40">
        <f t="shared" si="99"/>
        <v>0.37430240998047659</v>
      </c>
      <c r="U174" s="40"/>
      <c r="V174" s="40">
        <f t="shared" si="100"/>
        <v>0.26467177231166228</v>
      </c>
      <c r="W174" s="40">
        <f t="shared" si="101"/>
        <v>-1.0050006622353944</v>
      </c>
      <c r="X174" s="40">
        <f t="shared" si="102"/>
        <v>-5.3699930079948697</v>
      </c>
      <c r="Y174" s="40">
        <f t="shared" si="103"/>
        <v>5.3699930079948697</v>
      </c>
      <c r="Z174" s="40">
        <f t="shared" si="104"/>
        <v>6.6960813415671832E-4</v>
      </c>
      <c r="AA174" s="40">
        <v>5.8496993018250301E-3</v>
      </c>
      <c r="AB174" s="49">
        <f t="shared" si="105"/>
        <v>7.188714891069659</v>
      </c>
      <c r="AC174" s="67">
        <f t="shared" si="106"/>
        <v>0.16239246433627355</v>
      </c>
      <c r="AD174" s="67">
        <f t="shared" si="107"/>
        <v>1.1673931265716682</v>
      </c>
      <c r="AE174" s="67">
        <v>1.4692799999999999</v>
      </c>
      <c r="AF174" s="67">
        <v>0.23860000000000001</v>
      </c>
      <c r="AG174" s="67">
        <v>0.23860000000000001</v>
      </c>
      <c r="AH174" s="67">
        <v>0.27854000000000001</v>
      </c>
      <c r="AI174" s="40">
        <v>6.6960813415671832E-4</v>
      </c>
    </row>
    <row r="175" spans="1:35" ht="12" customHeight="1" x14ac:dyDescent="0.3">
      <c r="A175" s="15">
        <v>2745</v>
      </c>
      <c r="B175" s="24"/>
      <c r="C175" s="136"/>
      <c r="D175" s="70" t="s">
        <v>359</v>
      </c>
      <c r="E175" s="142"/>
      <c r="F175" s="40">
        <v>0.27040524645318997</v>
      </c>
      <c r="G175" s="40">
        <v>4.9974043724824058E-2</v>
      </c>
      <c r="H175" s="40">
        <v>0.26327548479093699</v>
      </c>
      <c r="I175" s="40">
        <v>4.9974043724824058E-2</v>
      </c>
      <c r="J175" s="40">
        <v>0.10523791061841646</v>
      </c>
      <c r="K175" s="40">
        <f t="shared" si="96"/>
        <v>0.14777334586243832</v>
      </c>
      <c r="L175" s="40">
        <f t="shared" si="97"/>
        <v>0.11103827874675168</v>
      </c>
      <c r="M175" s="40"/>
      <c r="N175" s="40">
        <v>0.67617902828480692</v>
      </c>
      <c r="O175" s="40">
        <v>0.79103968183302176</v>
      </c>
      <c r="P175" s="40">
        <v>0.63217879084676343</v>
      </c>
      <c r="Q175" s="40">
        <v>0.69153830172439379</v>
      </c>
      <c r="R175" s="40">
        <v>0.6929480901077375</v>
      </c>
      <c r="S175" s="40">
        <f t="shared" si="98"/>
        <v>0.69677677855934472</v>
      </c>
      <c r="T175" s="40">
        <f t="shared" si="99"/>
        <v>5.8148006761365875E-2</v>
      </c>
      <c r="U175" s="40"/>
      <c r="V175" s="40">
        <f t="shared" si="100"/>
        <v>8.8630384285980551E-2</v>
      </c>
      <c r="W175" s="40">
        <f t="shared" si="101"/>
        <v>-0.54900343269690643</v>
      </c>
      <c r="X175" s="40">
        <f t="shared" si="102"/>
        <v>-8.7600669518044842</v>
      </c>
      <c r="Y175" s="40">
        <f t="shared" si="103"/>
        <v>8.7600669518044842</v>
      </c>
      <c r="Z175" s="40">
        <f t="shared" si="104"/>
        <v>2.2593665854537925E-5</v>
      </c>
      <c r="AA175" s="40">
        <v>5.6616978513209198E-4</v>
      </c>
      <c r="AB175" s="49">
        <f t="shared" si="105"/>
        <v>4.7151722422795483</v>
      </c>
      <c r="AC175" s="67">
        <f t="shared" si="106"/>
        <v>0.14777334586243834</v>
      </c>
      <c r="AD175" s="67">
        <f t="shared" si="107"/>
        <v>0.69677677855934461</v>
      </c>
      <c r="AE175" s="67">
        <v>3.04358</v>
      </c>
      <c r="AF175" s="67">
        <v>0.44976000000000005</v>
      </c>
      <c r="AG175" s="67">
        <v>1.34772</v>
      </c>
      <c r="AH175" s="67">
        <v>0.93905999999999989</v>
      </c>
      <c r="AI175" s="40">
        <v>2.2593665854537925E-5</v>
      </c>
    </row>
    <row r="176" spans="1:35" ht="12" customHeight="1" x14ac:dyDescent="0.3">
      <c r="A176" s="15">
        <v>2749</v>
      </c>
      <c r="B176" s="24"/>
      <c r="C176" s="136"/>
      <c r="D176" s="70" t="s">
        <v>360</v>
      </c>
      <c r="E176" s="142"/>
      <c r="F176" s="40">
        <v>2.1631335841668959</v>
      </c>
      <c r="G176" s="40">
        <v>1.9228533847236244</v>
      </c>
      <c r="H176" s="40">
        <v>1.336147563549601</v>
      </c>
      <c r="I176" s="40">
        <v>0.64620231868098255</v>
      </c>
      <c r="J176" s="40">
        <v>1.0091462482028695</v>
      </c>
      <c r="K176" s="40">
        <f t="shared" si="96"/>
        <v>1.4154966198647947</v>
      </c>
      <c r="L176" s="40">
        <f t="shared" si="97"/>
        <v>0.62841119825331437</v>
      </c>
      <c r="M176" s="40"/>
      <c r="N176" s="40">
        <v>0.64166177772032584</v>
      </c>
      <c r="O176" s="40">
        <v>0.50140702218421551</v>
      </c>
      <c r="P176" s="40">
        <v>0.59363409468314665</v>
      </c>
      <c r="Q176" s="40">
        <v>0.43200055684270194</v>
      </c>
      <c r="R176" s="40">
        <v>0.48012767607664547</v>
      </c>
      <c r="S176" s="40">
        <f t="shared" si="98"/>
        <v>0.52976622550140706</v>
      </c>
      <c r="T176" s="40">
        <f t="shared" si="99"/>
        <v>8.5770151116598609E-2</v>
      </c>
      <c r="U176" s="40"/>
      <c r="V176" s="40">
        <f t="shared" si="100"/>
        <v>0.44847360731303382</v>
      </c>
      <c r="W176" s="40">
        <f t="shared" si="101"/>
        <v>0.88573039436338763</v>
      </c>
      <c r="X176" s="40">
        <f t="shared" si="102"/>
        <v>2.7930560815375953</v>
      </c>
      <c r="Y176" s="40">
        <f t="shared" si="103"/>
        <v>2.7930560815375953</v>
      </c>
      <c r="Z176" s="40">
        <f t="shared" si="104"/>
        <v>2.3447539484195881E-2</v>
      </c>
      <c r="AA176" s="40">
        <v>4.7005273567432899E-2</v>
      </c>
      <c r="AB176" s="48">
        <f t="shared" si="105"/>
        <v>0.37426173829507925</v>
      </c>
      <c r="AC176" s="67">
        <f t="shared" si="106"/>
        <v>1.4154966198647947</v>
      </c>
      <c r="AD176" s="67">
        <f t="shared" si="107"/>
        <v>0.52976622550140706</v>
      </c>
      <c r="AE176" s="67">
        <v>0.65381999999999996</v>
      </c>
      <c r="AF176" s="67">
        <v>0.92547999999999997</v>
      </c>
      <c r="AG176" s="67">
        <v>2.0113399999999997</v>
      </c>
      <c r="AH176" s="67">
        <v>1.0655399999999999</v>
      </c>
      <c r="AI176" s="40">
        <v>2.3447539484195881E-2</v>
      </c>
    </row>
    <row r="177" spans="1:35" ht="12" customHeight="1" x14ac:dyDescent="0.3">
      <c r="A177" s="15">
        <v>2756</v>
      </c>
      <c r="B177" s="24"/>
      <c r="C177" s="136"/>
      <c r="D177" s="70" t="s">
        <v>362</v>
      </c>
      <c r="E177" s="142"/>
      <c r="F177" s="40">
        <v>2.2896651217041653</v>
      </c>
      <c r="G177" s="40">
        <v>0.21332760367107648</v>
      </c>
      <c r="H177" s="40">
        <v>0.93296295159458542</v>
      </c>
      <c r="I177" s="40">
        <v>0.23542772951901531</v>
      </c>
      <c r="J177" s="40">
        <v>0.47162282451886184</v>
      </c>
      <c r="K177" s="40">
        <f t="shared" si="96"/>
        <v>0.82860124620154085</v>
      </c>
      <c r="L177" s="40">
        <f t="shared" si="97"/>
        <v>0.86652309309743292</v>
      </c>
      <c r="M177" s="40"/>
      <c r="N177" s="40">
        <v>2.955450268153851</v>
      </c>
      <c r="O177" s="40">
        <v>2.4301648405882932</v>
      </c>
      <c r="P177" s="40">
        <v>2.5002467673477442</v>
      </c>
      <c r="Q177" s="40">
        <v>1.6525186720626457</v>
      </c>
      <c r="R177" s="40">
        <v>1.9213305695390384</v>
      </c>
      <c r="S177" s="40">
        <f t="shared" si="98"/>
        <v>2.2919422235383147</v>
      </c>
      <c r="T177" s="40">
        <f t="shared" si="99"/>
        <v>0.51209244193972692</v>
      </c>
      <c r="U177" s="40"/>
      <c r="V177" s="40">
        <f t="shared" si="100"/>
        <v>0.71172359099686133</v>
      </c>
      <c r="W177" s="40">
        <f t="shared" si="101"/>
        <v>-1.4633409773367738</v>
      </c>
      <c r="X177" s="40">
        <f t="shared" si="102"/>
        <v>-2.9076971491522352</v>
      </c>
      <c r="Y177" s="40">
        <f t="shared" si="103"/>
        <v>2.9076971491522352</v>
      </c>
      <c r="Z177" s="40">
        <f t="shared" si="104"/>
        <v>1.9658361236569954E-2</v>
      </c>
      <c r="AA177" s="40">
        <v>4.3582976976674299E-2</v>
      </c>
      <c r="AB177" s="49">
        <f t="shared" si="105"/>
        <v>2.7660376255104553</v>
      </c>
      <c r="AC177" s="67">
        <f t="shared" si="106"/>
        <v>0.82860124620154085</v>
      </c>
      <c r="AD177" s="67">
        <f t="shared" si="107"/>
        <v>2.2919422235383142</v>
      </c>
      <c r="AE177" s="67">
        <v>0.65158000000000005</v>
      </c>
      <c r="AF177" s="67">
        <v>0.53990000000000005</v>
      </c>
      <c r="AG177" s="67">
        <v>0.60786000000000007</v>
      </c>
      <c r="AH177" s="67">
        <v>1.3931799999999999</v>
      </c>
      <c r="AI177" s="40">
        <v>1.9658361236569954E-2</v>
      </c>
    </row>
    <row r="178" spans="1:35" ht="12" customHeight="1" x14ac:dyDescent="0.3">
      <c r="A178" s="15">
        <v>2758</v>
      </c>
      <c r="B178" s="24"/>
      <c r="C178" s="136"/>
      <c r="D178" s="70" t="s">
        <v>367</v>
      </c>
      <c r="E178" s="142"/>
      <c r="F178" s="40">
        <v>0.4554747613100753</v>
      </c>
      <c r="G178" s="40">
        <v>8.0570438706038749E-2</v>
      </c>
      <c r="H178" s="40">
        <v>0.52914635620190953</v>
      </c>
      <c r="I178" s="40">
        <v>9.8547717842323662E-2</v>
      </c>
      <c r="J178" s="40">
        <v>0.34121580792007411</v>
      </c>
      <c r="K178" s="40">
        <f t="shared" ref="K178:K180" si="108">AVERAGE(F178:J178)</f>
        <v>0.30099101639608428</v>
      </c>
      <c r="L178" s="40">
        <f t="shared" ref="L178:L180" si="109">STDEV(F178:J178)</f>
        <v>0.20439339554903158</v>
      </c>
      <c r="M178" s="40"/>
      <c r="N178" s="40">
        <v>1.2504235176880916</v>
      </c>
      <c r="O178" s="40">
        <v>1.2110612855007474</v>
      </c>
      <c r="P178" s="40">
        <v>1.1852516193323368</v>
      </c>
      <c r="Q178" s="40">
        <v>0.67394120577977079</v>
      </c>
      <c r="R178" s="40">
        <v>0.74708520179372195</v>
      </c>
      <c r="S178" s="40">
        <f t="shared" ref="S178:S180" si="110">AVERAGE(N178:R178)</f>
        <v>1.0135525660189337</v>
      </c>
      <c r="T178" s="40">
        <f t="shared" ref="T178:T180" si="111">STDEV(N178:R178)</f>
        <v>0.27880945066718221</v>
      </c>
      <c r="U178" s="40"/>
      <c r="V178" s="40">
        <f t="shared" ref="V178:V180" si="112">SQRT(((4)*L178^2+4*T178^2)/8)</f>
        <v>0.24444975958813991</v>
      </c>
      <c r="W178" s="40">
        <f t="shared" ref="W178:W180" si="113">K178-S178</f>
        <v>-0.71256154962284945</v>
      </c>
      <c r="X178" s="40">
        <f t="shared" ref="X178:X180" si="114">W178/(V178*SQRT(1/2))</f>
        <v>-4.1223775764806048</v>
      </c>
      <c r="Y178" s="40">
        <f t="shared" ref="Y178:Y180" si="115">ABS(X178)</f>
        <v>4.1223775764806048</v>
      </c>
      <c r="Z178" s="40">
        <f t="shared" ref="Z178:Z180" si="116">TDIST(Y178,8,2)</f>
        <v>3.3332650760237495E-3</v>
      </c>
      <c r="AA178" s="40">
        <v>1.6003836351461902E-2</v>
      </c>
      <c r="AB178" s="49">
        <f t="shared" ref="AB178:AB180" si="117">AD178/AC178</f>
        <v>3.3673847749833348</v>
      </c>
      <c r="AC178" s="67">
        <f t="shared" ref="AC178:AC180" si="118">AF178/AE178</f>
        <v>0.30099101639608428</v>
      </c>
      <c r="AD178" s="67">
        <f t="shared" ref="AD178:AD180" si="119">AH178/AG178</f>
        <v>1.0135525660189335</v>
      </c>
      <c r="AE178" s="67">
        <v>1.98584</v>
      </c>
      <c r="AF178" s="67">
        <v>0.59772000000000003</v>
      </c>
      <c r="AG178" s="67">
        <v>1.0035000000000001</v>
      </c>
      <c r="AH178" s="67">
        <v>1.0170999999999999</v>
      </c>
      <c r="AI178" s="40">
        <v>3.3332650760237495E-3</v>
      </c>
    </row>
    <row r="179" spans="1:35" ht="12" customHeight="1" x14ac:dyDescent="0.3">
      <c r="A179" s="15">
        <v>2777</v>
      </c>
      <c r="B179" s="24"/>
      <c r="C179" s="137"/>
      <c r="D179" s="71" t="s">
        <v>368</v>
      </c>
      <c r="E179" s="143"/>
      <c r="F179" s="40">
        <v>0.1925091828746914</v>
      </c>
      <c r="G179" s="40">
        <v>3.5376648401276571E-2</v>
      </c>
      <c r="H179" s="40">
        <v>0.35924610104172944</v>
      </c>
      <c r="I179" s="40">
        <v>3.7062684410188479E-2</v>
      </c>
      <c r="J179" s="40">
        <v>0.14066357560065035</v>
      </c>
      <c r="K179" s="40">
        <f t="shared" si="108"/>
        <v>0.15297163846570724</v>
      </c>
      <c r="L179" s="40">
        <f t="shared" si="109"/>
        <v>0.13372296648192794</v>
      </c>
      <c r="M179" s="40"/>
      <c r="N179" s="40">
        <v>1.2049776220133084</v>
      </c>
      <c r="O179" s="40">
        <v>1.1874541192071797</v>
      </c>
      <c r="P179" s="40">
        <v>1.3025409079068888</v>
      </c>
      <c r="Q179" s="40">
        <v>0.64410713017120935</v>
      </c>
      <c r="R179" s="40">
        <v>0.83615524876269864</v>
      </c>
      <c r="S179" s="40">
        <f t="shared" si="110"/>
        <v>1.0350470056122572</v>
      </c>
      <c r="T179" s="40">
        <f t="shared" si="111"/>
        <v>0.28109128747710754</v>
      </c>
      <c r="U179" s="40"/>
      <c r="V179" s="40">
        <f t="shared" si="112"/>
        <v>0.22010695543333555</v>
      </c>
      <c r="W179" s="40">
        <f t="shared" si="113"/>
        <v>-0.88207536714654988</v>
      </c>
      <c r="X179" s="40">
        <f t="shared" si="114"/>
        <v>-5.667439926184862</v>
      </c>
      <c r="Y179" s="40">
        <f t="shared" si="115"/>
        <v>5.667439926184862</v>
      </c>
      <c r="Z179" s="40">
        <f t="shared" si="116"/>
        <v>4.7179523192714519E-4</v>
      </c>
      <c r="AA179" s="40">
        <v>4.5764868301379803E-3</v>
      </c>
      <c r="AB179" s="49">
        <f t="shared" si="117"/>
        <v>6.7662673682108148</v>
      </c>
      <c r="AC179" s="67">
        <f t="shared" si="118"/>
        <v>0.15297163846570724</v>
      </c>
      <c r="AD179" s="67">
        <f t="shared" si="119"/>
        <v>1.0350470056122572</v>
      </c>
      <c r="AE179" s="67">
        <v>3.3213999999999997</v>
      </c>
      <c r="AF179" s="67">
        <v>0.50807999999999998</v>
      </c>
      <c r="AG179" s="67">
        <v>0.84458</v>
      </c>
      <c r="AH179" s="67">
        <v>0.87418000000000018</v>
      </c>
      <c r="AI179" s="40">
        <v>4.7179523192714519E-4</v>
      </c>
    </row>
    <row r="180" spans="1:35" ht="12" customHeight="1" x14ac:dyDescent="0.3">
      <c r="A180" s="15">
        <v>2780</v>
      </c>
      <c r="B180" s="24"/>
      <c r="C180" s="77" t="s">
        <v>431</v>
      </c>
      <c r="D180" s="69" t="s">
        <v>373</v>
      </c>
      <c r="E180" s="26"/>
      <c r="F180" s="40">
        <v>0.83504122777751311</v>
      </c>
      <c r="G180" s="40">
        <v>1.4538153567513465</v>
      </c>
      <c r="H180" s="40">
        <v>2.0597206996806636</v>
      </c>
      <c r="I180" s="40">
        <v>0.98589199752156731</v>
      </c>
      <c r="J180" s="40">
        <v>0.86316190839330842</v>
      </c>
      <c r="K180" s="40">
        <f t="shared" si="108"/>
        <v>1.2395262380248799</v>
      </c>
      <c r="L180" s="40">
        <f t="shared" si="109"/>
        <v>0.52159067798056769</v>
      </c>
      <c r="M180" s="40"/>
      <c r="N180" s="40">
        <v>0.39722847550573709</v>
      </c>
      <c r="O180" s="40">
        <v>0.28128091480561163</v>
      </c>
      <c r="P180" s="40">
        <v>0.38172725644001654</v>
      </c>
      <c r="Q180" s="40">
        <v>0.62008771041541721</v>
      </c>
      <c r="R180" s="40">
        <v>0.50028431884216029</v>
      </c>
      <c r="S180" s="40">
        <f t="shared" si="110"/>
        <v>0.4361217352017886</v>
      </c>
      <c r="T180" s="40">
        <f t="shared" si="111"/>
        <v>0.12884820701722946</v>
      </c>
      <c r="U180" s="40"/>
      <c r="V180" s="40">
        <f t="shared" si="112"/>
        <v>0.37990702534158477</v>
      </c>
      <c r="W180" s="40">
        <f t="shared" si="113"/>
        <v>0.80340450282309139</v>
      </c>
      <c r="X180" s="40">
        <f t="shared" si="114"/>
        <v>2.9906936912852662</v>
      </c>
      <c r="Y180" s="40">
        <f t="shared" si="115"/>
        <v>2.9906936912852662</v>
      </c>
      <c r="Z180" s="40">
        <f t="shared" si="116"/>
        <v>1.7315618994965754E-2</v>
      </c>
      <c r="AA180" s="40">
        <v>4.0999152284040302E-2</v>
      </c>
      <c r="AB180" s="48">
        <f t="shared" si="117"/>
        <v>0.35184550501869627</v>
      </c>
      <c r="AC180" s="67">
        <f t="shared" si="118"/>
        <v>1.2395262380248797</v>
      </c>
      <c r="AD180" s="67">
        <f t="shared" si="119"/>
        <v>0.43612173520178854</v>
      </c>
      <c r="AE180" s="67">
        <v>0.83923999999999987</v>
      </c>
      <c r="AF180" s="67">
        <v>1.04026</v>
      </c>
      <c r="AG180" s="67">
        <v>2.5675399999999997</v>
      </c>
      <c r="AH180" s="67">
        <v>1.1197600000000001</v>
      </c>
      <c r="AI180" s="40">
        <v>1.7315618994965754E-2</v>
      </c>
    </row>
    <row r="181" spans="1:35" ht="12" customHeight="1" x14ac:dyDescent="0.3">
      <c r="A181" s="15">
        <v>2792</v>
      </c>
      <c r="B181" s="24"/>
      <c r="C181" s="136"/>
      <c r="D181" s="70" t="s">
        <v>399</v>
      </c>
      <c r="E181" s="26"/>
      <c r="F181" s="40">
        <v>1.4889561389718597</v>
      </c>
      <c r="G181" s="40">
        <v>0.8852774720955825</v>
      </c>
      <c r="H181" s="40">
        <v>0.8852774720955825</v>
      </c>
      <c r="I181" s="40">
        <v>0.8852774720955825</v>
      </c>
      <c r="J181" s="40">
        <v>0.8852774720955825</v>
      </c>
      <c r="K181" s="40">
        <f t="shared" ref="K181:K182" si="120">AVERAGE(F181:J181)</f>
        <v>1.0060132054708379</v>
      </c>
      <c r="L181" s="40">
        <f t="shared" ref="L181:L182" si="121">STDEV(F181:J181)</f>
        <v>0.26997330714036116</v>
      </c>
      <c r="M181" s="40"/>
      <c r="N181" s="40">
        <v>1.3205163427559645E-2</v>
      </c>
      <c r="O181" s="40">
        <v>5.5953029760304933E-3</v>
      </c>
      <c r="P181" s="40">
        <v>5.5953029760304933E-3</v>
      </c>
      <c r="Q181" s="40">
        <v>5.5953029760304933E-3</v>
      </c>
      <c r="R181" s="40">
        <v>5.5953029760304933E-3</v>
      </c>
      <c r="S181" s="40">
        <f t="shared" ref="S181:S182" si="122">AVERAGE(N181:R181)</f>
        <v>7.1172750663363229E-3</v>
      </c>
      <c r="T181" s="40">
        <f t="shared" ref="T181:T182" si="123">STDEV(N181:R181)</f>
        <v>3.4032330537812861E-3</v>
      </c>
      <c r="U181" s="40"/>
      <c r="V181" s="40">
        <f t="shared" ref="V181:V182" si="124">SQRT(((4)*L181^2+4*T181^2)/8)</f>
        <v>0.19091512324004367</v>
      </c>
      <c r="W181" s="40">
        <f t="shared" ref="W181:W182" si="125">K181-S181</f>
        <v>0.99889593040450164</v>
      </c>
      <c r="X181" s="40">
        <f t="shared" ref="X181:X182" si="126">W181/(V181*SQRT(1/2))</f>
        <v>7.3993728113469812</v>
      </c>
      <c r="Y181" s="40">
        <f t="shared" ref="Y181:Y182" si="127">ABS(X181)</f>
        <v>7.3993728113469812</v>
      </c>
      <c r="Z181" s="40">
        <f t="shared" ref="Z181:Z182" si="128">TDIST(Y181,8,2)</f>
        <v>7.6241023255050762E-5</v>
      </c>
      <c r="AA181" s="40">
        <v>1.4325159278120599E-3</v>
      </c>
      <c r="AB181" s="48">
        <f t="shared" ref="AB181:AB182" si="129">AD181/AC181</f>
        <v>7.0747332417026004E-3</v>
      </c>
      <c r="AC181" s="67">
        <f t="shared" ref="AC181:AC182" si="130">AF181/AE181</f>
        <v>1.0060132054708377</v>
      </c>
      <c r="AD181" s="67">
        <f t="shared" ref="AD181:AD182" si="131">AH181/AG181</f>
        <v>7.1172750663363238E-3</v>
      </c>
      <c r="AE181" s="67">
        <v>0.50888</v>
      </c>
      <c r="AF181" s="67">
        <v>0.51193999999999995</v>
      </c>
      <c r="AG181" s="67">
        <v>80.513959999999983</v>
      </c>
      <c r="AH181" s="67">
        <v>0.57303999999999999</v>
      </c>
      <c r="AI181" s="40">
        <v>7.6241023255050762E-5</v>
      </c>
    </row>
    <row r="182" spans="1:35" ht="12" customHeight="1" x14ac:dyDescent="0.3">
      <c r="A182" s="15">
        <v>2803</v>
      </c>
      <c r="B182" s="24"/>
      <c r="C182" s="137"/>
      <c r="D182" s="71" t="s">
        <v>402</v>
      </c>
      <c r="E182" s="27" t="s">
        <v>401</v>
      </c>
      <c r="F182" s="40">
        <v>0.5236172620461309</v>
      </c>
      <c r="G182" s="40">
        <v>0.2286285083613909</v>
      </c>
      <c r="H182" s="40">
        <v>0.87819053074225684</v>
      </c>
      <c r="I182" s="40">
        <v>0.3446541583425306</v>
      </c>
      <c r="J182" s="40">
        <v>0.49169449140110921</v>
      </c>
      <c r="K182" s="40">
        <f t="shared" si="120"/>
        <v>0.49335699017868373</v>
      </c>
      <c r="L182" s="40">
        <f t="shared" si="121"/>
        <v>0.24556516608618997</v>
      </c>
      <c r="M182" s="40"/>
      <c r="N182" s="40">
        <v>1.1472861427977141</v>
      </c>
      <c r="O182" s="40">
        <v>1.0984607974076588</v>
      </c>
      <c r="P182" s="40">
        <v>1.3013158759004226</v>
      </c>
      <c r="Q182" s="40">
        <v>1.6857881023799619</v>
      </c>
      <c r="R182" s="40">
        <v>0.90337836358461232</v>
      </c>
      <c r="S182" s="40">
        <f t="shared" si="122"/>
        <v>1.227245856414074</v>
      </c>
      <c r="T182" s="40">
        <f t="shared" si="123"/>
        <v>0.29309412279107749</v>
      </c>
      <c r="U182" s="40"/>
      <c r="V182" s="40">
        <f t="shared" si="124"/>
        <v>0.27037604887416461</v>
      </c>
      <c r="W182" s="40">
        <f t="shared" si="125"/>
        <v>-0.73388886623539029</v>
      </c>
      <c r="X182" s="40">
        <f t="shared" si="126"/>
        <v>-3.8386373061755168</v>
      </c>
      <c r="Y182" s="40">
        <f t="shared" si="127"/>
        <v>3.8386373061755168</v>
      </c>
      <c r="Z182" s="40">
        <f t="shared" si="128"/>
        <v>4.9567642131100624E-3</v>
      </c>
      <c r="AA182" s="40">
        <v>1.9332498553743901E-2</v>
      </c>
      <c r="AB182" s="49">
        <f t="shared" si="129"/>
        <v>2.4875412345319989</v>
      </c>
      <c r="AC182" s="67">
        <f t="shared" si="130"/>
        <v>0.49335699017868367</v>
      </c>
      <c r="AD182" s="67">
        <f t="shared" si="131"/>
        <v>1.227245856414074</v>
      </c>
      <c r="AE182" s="67">
        <v>1.4315800000000001</v>
      </c>
      <c r="AF182" s="67">
        <v>0.70628000000000002</v>
      </c>
      <c r="AG182" s="67">
        <v>0.91346000000000005</v>
      </c>
      <c r="AH182" s="67">
        <v>1.12104</v>
      </c>
      <c r="AI182" s="40">
        <v>4.9567642131100624E-3</v>
      </c>
    </row>
    <row r="183" spans="1:35" ht="12" customHeight="1" x14ac:dyDescent="0.3">
      <c r="A183" s="15">
        <v>2811</v>
      </c>
      <c r="B183" s="24"/>
    </row>
    <row r="184" spans="1:35" ht="12" customHeight="1" x14ac:dyDescent="0.3">
      <c r="A184" s="15">
        <v>2822</v>
      </c>
      <c r="B184" s="24"/>
    </row>
    <row r="185" spans="1:35" ht="12" customHeight="1" x14ac:dyDescent="0.3">
      <c r="A185" s="15">
        <v>2863</v>
      </c>
      <c r="B185" s="24"/>
    </row>
    <row r="186" spans="1:35" ht="12" customHeight="1" x14ac:dyDescent="0.3">
      <c r="A186" s="15">
        <v>2864</v>
      </c>
      <c r="B186" s="24"/>
    </row>
    <row r="187" spans="1:35" ht="12" customHeight="1" x14ac:dyDescent="0.3">
      <c r="A187" s="15">
        <v>2898</v>
      </c>
      <c r="B187" s="24"/>
    </row>
    <row r="188" spans="1:35" ht="12" customHeight="1" x14ac:dyDescent="0.3">
      <c r="A188" s="15">
        <v>3349</v>
      </c>
      <c r="B188" s="24"/>
    </row>
    <row r="189" spans="1:35" ht="12" customHeight="1" x14ac:dyDescent="0.3">
      <c r="A189" s="15">
        <v>3832</v>
      </c>
      <c r="B189" s="24"/>
    </row>
    <row r="190" spans="1:35" ht="12" customHeight="1" x14ac:dyDescent="0.3"/>
  </sheetData>
  <mergeCells count="49">
    <mergeCell ref="E10:E11"/>
    <mergeCell ref="E12:E16"/>
    <mergeCell ref="F1:J2"/>
    <mergeCell ref="N1:R2"/>
    <mergeCell ref="E4:E5"/>
    <mergeCell ref="E6:E7"/>
    <mergeCell ref="E8:E9"/>
    <mergeCell ref="E40:E44"/>
    <mergeCell ref="E46:E47"/>
    <mergeCell ref="E48"/>
    <mergeCell ref="E49:E51"/>
    <mergeCell ref="E17:E20"/>
    <mergeCell ref="E21:E25"/>
    <mergeCell ref="E26:E30"/>
    <mergeCell ref="E31:E35"/>
    <mergeCell ref="E36:E38"/>
    <mergeCell ref="E65:E77"/>
    <mergeCell ref="E78:E80"/>
    <mergeCell ref="E81:E82"/>
    <mergeCell ref="E86:E93"/>
    <mergeCell ref="E53:E54"/>
    <mergeCell ref="E55:E57"/>
    <mergeCell ref="E58:E61"/>
    <mergeCell ref="E62:E64"/>
    <mergeCell ref="E94:E97"/>
    <mergeCell ref="E98:E99"/>
    <mergeCell ref="E100:E102"/>
    <mergeCell ref="E103:E106"/>
    <mergeCell ref="E108:E115"/>
    <mergeCell ref="E130:E150"/>
    <mergeCell ref="E151:E161"/>
    <mergeCell ref="E162:E163"/>
    <mergeCell ref="E165"/>
    <mergeCell ref="E116:E120"/>
    <mergeCell ref="E121:E123"/>
    <mergeCell ref="E125:E129"/>
    <mergeCell ref="C162:C165"/>
    <mergeCell ref="C166:C179"/>
    <mergeCell ref="C181:C182"/>
    <mergeCell ref="E166:E169"/>
    <mergeCell ref="E170:E173"/>
    <mergeCell ref="E174:E176"/>
    <mergeCell ref="E177"/>
    <mergeCell ref="E178:E179"/>
    <mergeCell ref="C1:C3"/>
    <mergeCell ref="C4:C39"/>
    <mergeCell ref="C40:C45"/>
    <mergeCell ref="C46:C61"/>
    <mergeCell ref="C62:C161"/>
  </mergeCells>
  <conditionalFormatting sqref="Z4:Z1048576">
    <cfRule type="cellIs" dxfId="8" priority="9" operator="greaterThan">
      <formula>1.859548</formula>
    </cfRule>
  </conditionalFormatting>
  <conditionalFormatting sqref="AD3:AD182">
    <cfRule type="expression" dxfId="7" priority="5">
      <formula>AND($Z3&lt;0.05,$AD3&gt;1)</formula>
    </cfRule>
  </conditionalFormatting>
  <conditionalFormatting sqref="AD3:AD1048576">
    <cfRule type="expression" dxfId="6" priority="6">
      <formula>AND($Z3&lt;0.05,$AD3&lt;1)</formula>
    </cfRule>
  </conditionalFormatting>
  <conditionalFormatting sqref="Z4:Z182">
    <cfRule type="cellIs" dxfId="5" priority="8" operator="lessThan">
      <formula>0.05</formula>
    </cfRule>
  </conditionalFormatting>
  <conditionalFormatting sqref="AC3:AC1048576">
    <cfRule type="expression" dxfId="4" priority="10">
      <formula>AND($Z3&lt;0.05,$AC3&gt;1)</formula>
    </cfRule>
  </conditionalFormatting>
  <conditionalFormatting sqref="AC3:AC182">
    <cfRule type="expression" dxfId="3" priority="11">
      <formula>AND($Z3&lt;0.05,$AC3&lt;1)</formula>
    </cfRule>
  </conditionalFormatting>
  <conditionalFormatting sqref="AC4:AC7">
    <cfRule type="expression" dxfId="2" priority="14">
      <formula>(Z4&lt;0.05)&amp;(#REF!&lt;1)</formula>
    </cfRule>
  </conditionalFormatting>
  <conditionalFormatting sqref="AI4:AI1048576">
    <cfRule type="cellIs" dxfId="1" priority="2" operator="greaterThan">
      <formula>1.859548</formula>
    </cfRule>
  </conditionalFormatting>
  <conditionalFormatting sqref="AI4:AI182">
    <cfRule type="cellIs" dxfId="0" priority="1" operator="lessThan">
      <formula>0.05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Figure 8A</vt:lpstr>
      <vt:lpstr>Figure 8B </vt:lpstr>
      <vt:lpstr>Figure 8C</vt:lpstr>
      <vt:lpstr>'Figure 8A'!Print_Area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Lee</dc:creator>
  <cp:lastModifiedBy>Zhou, Chunxiao</cp:lastModifiedBy>
  <dcterms:created xsi:type="dcterms:W3CDTF">2019-05-24T13:18:21Z</dcterms:created>
  <dcterms:modified xsi:type="dcterms:W3CDTF">2019-07-19T14:31:49Z</dcterms:modified>
</cp:coreProperties>
</file>